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855" windowWidth="12375" windowHeight="11760" firstSheet="2" activeTab="2"/>
  </bookViews>
  <sheets>
    <sheet name="งบทดลอง" sheetId="1" r:id="rId1"/>
    <sheet name="งบรับ-จ่ายปี 56" sheetId="2" r:id="rId2"/>
    <sheet name="งบเงินสะสม" sheetId="3" r:id="rId3"/>
    <sheet name="งบแสดงฐานะการเงิน" sheetId="4" r:id="rId4"/>
    <sheet name="รายละเอียดรายรับปี56" sheetId="5" r:id="rId5"/>
    <sheet name="หมายเหตุประกอบงบแสดงฐานะการเงิน" sheetId="6" r:id="rId6"/>
  </sheets>
  <definedNames/>
  <calcPr fullCalcOnLoad="1"/>
</workbook>
</file>

<file path=xl/sharedStrings.xml><?xml version="1.0" encoding="utf-8"?>
<sst xmlns="http://schemas.openxmlformats.org/spreadsheetml/2006/main" count="1771" uniqueCount="421">
  <si>
    <t>ตั้งแต่วันที่  1  ตุลาคม  2555  ถึงวันที่  30  เมษายน  2556</t>
  </si>
  <si>
    <t>ณ  วันที่   31   ธันวาคม   2555</t>
  </si>
  <si>
    <t>งบแสดงฐานะการเงิน</t>
  </si>
  <si>
    <t>ทรัพย์สิน</t>
  </si>
  <si>
    <t>หนี้สินและเงินสะสม</t>
  </si>
  <si>
    <t xml:space="preserve">  ผู้อำนวยการกองคลัง อบต.จอหอ                 ปลัดองค์การบริหารส่วนตำบลจอหอ                    นายกองค์การบริหารส่วนตำบลจอหอ</t>
  </si>
  <si>
    <t>งบทดลอง(ก่อนปิดบัญชี)</t>
  </si>
  <si>
    <t>งบทดลอง(หลังปิดบัญชี)</t>
  </si>
  <si>
    <t>เงินอุดหนุนระบุวัตถุประสงค์</t>
  </si>
  <si>
    <t xml:space="preserve">        (นางสาวชลิดา  ศรีพิมาย)                                   (นายพีระบูลย์  เผดิมวงศ์)                                  (นายบุญเทียม  ถิ่นโคกสูง)</t>
  </si>
  <si>
    <t xml:space="preserve">    (ลงชื่อ)……….....………….……..                                  (ลงชื่อ)……………...............……………                   (ลงชื่อ)……………............……….........………...</t>
  </si>
  <si>
    <t xml:space="preserve">    ผู้อำนวยการกองคลัง อบต.จอหอ                            ปลัดองค์การบริหารส่วนตำบลจอหอ                  นายกองค์การบริหารส่วนตำบลจอหอ</t>
  </si>
  <si>
    <t>(หมายเหตุ 3)</t>
  </si>
  <si>
    <t>รายจ่ายค้างจ่าย(600)</t>
  </si>
  <si>
    <t>หมวดรายจ่าย</t>
  </si>
  <si>
    <t>คงเหลือ</t>
  </si>
  <si>
    <t>รวม</t>
  </si>
  <si>
    <t>ณ  วันที่   30   เมษายน  2556</t>
  </si>
  <si>
    <t>(หมายเหตุ 4)</t>
  </si>
  <si>
    <t>เงินอุดหนุนเฉพาะกิจค้างจ่าย(602)</t>
  </si>
  <si>
    <t>(หมายเหตุ 2)</t>
  </si>
  <si>
    <r>
      <t>เงินรับฝาก</t>
    </r>
    <r>
      <rPr>
        <b/>
        <sz val="14"/>
        <rFont val="CordiaUPC"/>
        <family val="2"/>
      </rPr>
      <t xml:space="preserve">  </t>
    </r>
  </si>
  <si>
    <t>หมายเหตุ</t>
  </si>
  <si>
    <t>ณ  วันที่   31   มกราคม  2556</t>
  </si>
  <si>
    <t>ณ  วันที่   29   มีนาคม  2556</t>
  </si>
  <si>
    <t>หมวดค่าครุภัณฑ์</t>
  </si>
  <si>
    <t>หมวดเงินอุดหนุน</t>
  </si>
  <si>
    <t>เงินอุดหนุนเฉพาะกิจ</t>
  </si>
  <si>
    <t xml:space="preserve">    (1)  เบี้ยยังชีพคนชรา</t>
  </si>
  <si>
    <t xml:space="preserve">    (2)  เบี้ยยังชีพคนพิการ</t>
  </si>
  <si>
    <t xml:space="preserve">                                             รวมเงินอุดหนุนเฉพาะกิจ</t>
  </si>
  <si>
    <t>รายจ่ายค้างจ่าย(หมายเหตุ 3)</t>
  </si>
  <si>
    <t>เงินอุดหนุนเฉพาะกิจค้างจ่าย(หมายเหตุ 4)</t>
  </si>
  <si>
    <t>เงินอุดหนุนระบุวัตถุประสงค์ค้างจ่าย(หมายเหตุ 5)</t>
  </si>
  <si>
    <t>รายจ่ายรอจ่าย(หมายเหตุ 6)</t>
  </si>
  <si>
    <t>(หมายเหตุ 6)</t>
  </si>
  <si>
    <t>-</t>
  </si>
  <si>
    <t>ณ  วันที่   30   พฤศจิกายน   2555</t>
  </si>
  <si>
    <t xml:space="preserve">    (3) ศูนย์พัฒนาเด็กเล็กฯ</t>
  </si>
  <si>
    <t>ค่าปรับผิดสัญญาหน้าฎีกา</t>
  </si>
  <si>
    <t xml:space="preserve">เงินฝากธนาคาร -กระแสรายวัน(กรุงไทย) </t>
  </si>
  <si>
    <t>ณ  วันที่   28   กุมภาพันธ์  2556</t>
  </si>
  <si>
    <t xml:space="preserve">เงินฝากธนาคาร - กระแสรายวัน(ธกส.) </t>
  </si>
  <si>
    <t>ณ  วันที่   31   พฤษภาคม  2556</t>
  </si>
  <si>
    <t>จำนวนเงิน</t>
  </si>
  <si>
    <t>ประมาณการ</t>
  </si>
  <si>
    <t>รายการ</t>
  </si>
  <si>
    <t>0100</t>
  </si>
  <si>
    <t>0120</t>
  </si>
  <si>
    <t>0200</t>
  </si>
  <si>
    <t>0250</t>
  </si>
  <si>
    <t>0300</t>
  </si>
  <si>
    <t>0350</t>
  </si>
  <si>
    <t>เงินอุดหนุนเฉพาะกิจค้างจ่าย</t>
  </si>
  <si>
    <t>090</t>
  </si>
  <si>
    <t>ลูกหนี้-เงินยืมเงินงบประมาณ</t>
  </si>
  <si>
    <t>เงินสะสม</t>
  </si>
  <si>
    <t>ลูกหนี้-เงินยืมเงินสะสม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</si>
  <si>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</si>
  <si>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</si>
  <si>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</si>
  <si>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</si>
  <si>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</si>
  <si>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</si>
  <si>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</si>
  <si>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</si>
  <si>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</si>
  <si>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</si>
  <si>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</si>
  <si>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 xml:space="preserve"> </t>
  </si>
  <si>
    <t>สูงกว่า</t>
  </si>
  <si>
    <t>(ต่ำกว่า)</t>
  </si>
  <si>
    <t>รหัสบัญชี</t>
  </si>
  <si>
    <t xml:space="preserve">    รายได้จัดเก็บเอง</t>
  </si>
  <si>
    <t xml:space="preserve">    หมวดภาษีอากร</t>
  </si>
  <si>
    <t xml:space="preserve">     (1)  ภาษีโรงเรือนและที่ดิน</t>
  </si>
  <si>
    <t>0101</t>
  </si>
  <si>
    <t xml:space="preserve">     (2)  ภาษีบำรุงท้องที่</t>
  </si>
  <si>
    <t>0102</t>
  </si>
  <si>
    <t xml:space="preserve">     (3)  ภาษีป้าย</t>
  </si>
  <si>
    <t>0103</t>
  </si>
  <si>
    <t xml:space="preserve">     (4)  อากรการฆ่าสัตว์</t>
  </si>
  <si>
    <t>0104</t>
  </si>
  <si>
    <t xml:space="preserve">     (5)  ภาษีบำรุง อบจ. จากสถานค้าปลีกยาสูบ </t>
  </si>
  <si>
    <t>0105</t>
  </si>
  <si>
    <t xml:space="preserve">     (6)  ภาษีบำรุง อบจ. จากสถานค้าปลีกน้ำมัน</t>
  </si>
  <si>
    <t>0106</t>
  </si>
  <si>
    <t xml:space="preserve">                                                                 รวม</t>
  </si>
  <si>
    <t xml:space="preserve">    หมวดค่าธรรมเนียม ค่าปรับและใบอนุญาต</t>
  </si>
  <si>
    <t xml:space="preserve">    (1)  ค่าธรรมเนียมเกี่ยวกับควบคุมการฆ่าสัตว์และจำหน่ายเนื้อสัตว์</t>
  </si>
  <si>
    <t>0121</t>
  </si>
  <si>
    <t xml:space="preserve">    (2)  ค่าธรรมเนียมเกี่ยวกับใบอนุญาตขายสุรา</t>
  </si>
  <si>
    <t>0122</t>
  </si>
  <si>
    <t xml:space="preserve">    (3)  ค่าธรรมเนียมเกี่ยวกับใบอนุญาต</t>
  </si>
  <si>
    <t>0123</t>
  </si>
  <si>
    <t xml:space="preserve">    (4)  ค่าธรรมเนียมเกี่ยวกับการจัดระเบียบจอดรถยนต์  </t>
  </si>
  <si>
    <t>0124</t>
  </si>
  <si>
    <t xml:space="preserve">    (5)  ค่าธรรมเนียมเกี่ยวกับการควบคุมอาคาร</t>
  </si>
  <si>
    <t>0125</t>
  </si>
  <si>
    <t xml:space="preserve">    (6)  ค่าธรรมเนียมเก็บและขนมูลฝอย</t>
  </si>
  <si>
    <t>0126</t>
  </si>
  <si>
    <t xml:space="preserve">    (7)  ค่าธรรมเนียมเก็บและขนอุจจาระหรือสิ่งปฏิกูล</t>
  </si>
  <si>
    <t>0127</t>
  </si>
  <si>
    <t xml:space="preserve">    (8)  ค่าธรรมเนียมในการออกหนังสือรับรองการแจ้งการจัดตั้ง</t>
  </si>
  <si>
    <t xml:space="preserve">           สถานที่จำหน่ายอากรหรือสถานที่สะสมอาหารในอาคารหรือ</t>
  </si>
  <si>
    <t xml:space="preserve">           พื้นที่ใดซึ่งมีพื้นที่ไม่เกิน 200 ตารางเมตร</t>
  </si>
  <si>
    <t>0128</t>
  </si>
  <si>
    <t xml:space="preserve">    (9)   ค่าธรรมเนียมเกี่ยวกับสุสานและฌาปนสถาน</t>
  </si>
  <si>
    <t>0129</t>
  </si>
  <si>
    <t xml:space="preserve">  (10)  ค่าธรรมเนียมปิดแผ่นป้ายประกาศหรือเขียนข้อความ หรือภาพ </t>
  </si>
  <si>
    <t xml:space="preserve">           ติดตั้ง เขียนป้าย หรือเอกสาร หรือทิ้ง หรือโปรยแผ่น ปะกาศ</t>
  </si>
  <si>
    <t xml:space="preserve">          เพื่อโฆษณาแก่ประชาชน</t>
  </si>
  <si>
    <t>0130</t>
  </si>
  <si>
    <t xml:space="preserve">  (11)  ค่าธรรมเนียมเกี่ยวกับการทะเบียนราษฎร</t>
  </si>
  <si>
    <t>0131</t>
  </si>
  <si>
    <t xml:space="preserve">  (12)  ค่าธรรมเนียมเกี่ยวกับบัตรประจำตัวประชาชน </t>
  </si>
  <si>
    <t>0132</t>
  </si>
  <si>
    <t xml:space="preserve">  (13)  ค่ารรมเนียมเกี่ยวกับโรคพิษสุนัขบ้า</t>
  </si>
  <si>
    <t>0133</t>
  </si>
  <si>
    <t xml:space="preserve">  (14)  ค่าธรรมเนียมจดทะเบียนพาณิชย์</t>
  </si>
  <si>
    <t>0134</t>
  </si>
  <si>
    <t xml:space="preserve">  (15)  ค่าธรรมเนียมบำรุง อบจ. จากผู้เข้าพักในโรงแรม </t>
  </si>
  <si>
    <t>0135</t>
  </si>
  <si>
    <t xml:space="preserve">  (16)  ค่าปรับผู้กระทำผิดกฎหมายการจัดระเบียบจอดรถยนต์</t>
  </si>
  <si>
    <t>0136</t>
  </si>
  <si>
    <t xml:space="preserve">  (17)  ค่าปรับผู้กระทำผิดกฎหมายจราจรทางบก</t>
  </si>
  <si>
    <t>0137</t>
  </si>
  <si>
    <t xml:space="preserve">  (18)  ค่าปรับผู้กระทำผิดกฎหมายการป้องกันและระงับอัคคีภัย</t>
  </si>
  <si>
    <t>0138</t>
  </si>
  <si>
    <t xml:space="preserve">  (19)  ค่าปรับผู้กระทำผิดกฎหมายและข้อบังคับท้องถิ่น </t>
  </si>
  <si>
    <t>0139</t>
  </si>
  <si>
    <t>รับจริง</t>
  </si>
  <si>
    <t xml:space="preserve">  (20)  ค่าปรับการผิดสัญญา</t>
  </si>
  <si>
    <t>0140</t>
  </si>
  <si>
    <t xml:space="preserve">  (21)  ค่าปรับอื่น ๆ</t>
  </si>
  <si>
    <t>0141</t>
  </si>
  <si>
    <t xml:space="preserve">  (22)  ค่าใบอนุญาตรับทำการเก็บ ขน หรือจำกัด สิ่งปฏิกูลหรือมูลฝอย</t>
  </si>
  <si>
    <t>0142</t>
  </si>
  <si>
    <t xml:space="preserve">  (23)  ค่าใบอนุญาตจัดตั้งตลาด</t>
  </si>
  <si>
    <t>0143</t>
  </si>
  <si>
    <t>0144</t>
  </si>
  <si>
    <t xml:space="preserve">  (25)  ค่าใบอนุญาตจำหน่ายสินค้าในที่หรือทางสาธารณะ</t>
  </si>
  <si>
    <t>0145</t>
  </si>
  <si>
    <t xml:space="preserve">  (26)  ค่าใบอนุญาตเกี่ยวกับการควบคุมอาคาร</t>
  </si>
  <si>
    <t>0146</t>
  </si>
  <si>
    <t xml:space="preserve">  (28)  ค่าใบอนุญาตเกี่ยวกับการโฆษณาโดยใช้เครื่องขยายเสียง</t>
  </si>
  <si>
    <t>0147</t>
  </si>
  <si>
    <t xml:space="preserve">  (27)  ค่าใบอนุญาตประกอบกิจการที่เป็นอันตรายต่อสุขภาพ</t>
  </si>
  <si>
    <t xml:space="preserve">  (28)  ค่าใบอนุญาตอื่น ๆ</t>
  </si>
  <si>
    <t>0148</t>
  </si>
  <si>
    <t xml:space="preserve">                                                                  รวม</t>
  </si>
  <si>
    <t xml:space="preserve">    หมวดรายได้จากทรัพย์สิน</t>
  </si>
  <si>
    <t xml:space="preserve">   (1)  ค่าเช่าที่ดิน</t>
  </si>
  <si>
    <t>0201</t>
  </si>
  <si>
    <t xml:space="preserve">   (2)  ค่าเช่าหรือค่าบริการสถานที่</t>
  </si>
  <si>
    <t>0202</t>
  </si>
  <si>
    <t xml:space="preserve">   (3)  ดอกเบี้ย</t>
  </si>
  <si>
    <t>0203</t>
  </si>
  <si>
    <t xml:space="preserve">   (4)  เงินปันผลหรือเงินรางวัลต่าง ๆ</t>
  </si>
  <si>
    <t>0204</t>
  </si>
  <si>
    <t xml:space="preserve">   (5)  ค่าตอบแทนตามที่กฎหมายกำหนด</t>
  </si>
  <si>
    <t>0205</t>
  </si>
  <si>
    <t xml:space="preserve">    หมวดรายได้จากสาธารณูปโภคและการพาณิชย์</t>
  </si>
  <si>
    <t xml:space="preserve">   (1)  เงินช่วยเหลือท้องถิ่นจากกิจการเฉพาะการ</t>
  </si>
  <si>
    <t>0251</t>
  </si>
  <si>
    <t xml:space="preserve">   (2)  เงินสะสมจากการโอนกิจการสาธารณูปโภคหรือการพาณิชย์</t>
  </si>
  <si>
    <t>0252</t>
  </si>
  <si>
    <t xml:space="preserve">   (3)  รายได้จากสาธารณูโภคและการพาณิชย์ </t>
  </si>
  <si>
    <t xml:space="preserve">          (ไม่แยกเป็นงบเฉพาะการ)</t>
  </si>
  <si>
    <t>0253</t>
  </si>
  <si>
    <t xml:space="preserve">   หมวดรายได้เบ็ดเตล็ด</t>
  </si>
  <si>
    <t xml:space="preserve">   (1)  เงินที่มีผู้อุทิศให้</t>
  </si>
  <si>
    <t>0301</t>
  </si>
  <si>
    <t xml:space="preserve">   (2)  ค่าขายแบบแปลน</t>
  </si>
  <si>
    <t>0302</t>
  </si>
  <si>
    <t xml:space="preserve">   (3)  ค่าเขียนแบบแปลน</t>
  </si>
  <si>
    <t>0303</t>
  </si>
  <si>
    <t xml:space="preserve">   (4)  ค่าจำหน่ายแบบพิมพ์และคำร้อง</t>
  </si>
  <si>
    <t>0304</t>
  </si>
  <si>
    <t>ณ  วันที่   30   มิถุนายน  2556</t>
  </si>
  <si>
    <t xml:space="preserve">        (นางสาวชลิดา  ศรีพิมาย)                                       (นายพีระบูลย์  เผดิมวงศ์)                                  (นายบุญเทียม  ถิ่นโคกสูง)</t>
  </si>
  <si>
    <t xml:space="preserve">    ผู้อำนวยการกองคลัง อบต.จอหอ                            ปลัดองค์การบริหารส่วนตำบลจอหอ                     นายกองค์การบริหารส่วนตำบลจอหอ</t>
  </si>
  <si>
    <t xml:space="preserve">   (5)  ค่ารับรองสำเนาและถ่ายเอกสาร</t>
  </si>
  <si>
    <t>0305</t>
  </si>
  <si>
    <t xml:space="preserve">   (6)  ค่าสมัครสมาชิกห้องสมุด</t>
  </si>
  <si>
    <t>0306</t>
  </si>
  <si>
    <t xml:space="preserve">   (7)  รายได้เบ็ดเตล็ดอื่น ๆ</t>
  </si>
  <si>
    <t>0307</t>
  </si>
  <si>
    <t xml:space="preserve">                                                               รวม</t>
  </si>
  <si>
    <t xml:space="preserve">    หมวดรายได้จากทุน</t>
  </si>
  <si>
    <t xml:space="preserve">   (1)  ค่าขายทอดตลาดทรัพย์สิน</t>
  </si>
  <si>
    <t>0351</t>
  </si>
  <si>
    <t xml:space="preserve">    รายได้ที่รัฐบาลเก็บแล้วจัดสรรให้องค์กรปกครอง</t>
  </si>
  <si>
    <t xml:space="preserve">    ส่วนท้องถิ่น หมวดภาษีจัดสรร</t>
  </si>
  <si>
    <t xml:space="preserve">   (1)  ภาษีและค่าธรรมเนียมรถยนต์หรือล้อเลื่อน</t>
  </si>
  <si>
    <t xml:space="preserve">   (2)  ภาษีมูลค่าเพิ่ม</t>
  </si>
  <si>
    <t xml:space="preserve">               - ภาษีมูลค่าเพิ่ม 1 ใน 9</t>
  </si>
  <si>
    <t xml:space="preserve">               - ภาษีมูลค่าเพิ่มตาม พ.ร.บ. แผนฯ</t>
  </si>
  <si>
    <t xml:space="preserve">   (3)  ภาษีบำรุง อบจ.จากภาษีมูลค่าเพิ่มที่จัดเก็บตามประมวลรัษฎากร 5%</t>
  </si>
  <si>
    <t xml:space="preserve">   (4)  ภาษีธุรกิจเฉพาะ</t>
  </si>
  <si>
    <t xml:space="preserve">   (5)  ภาษีสุรา</t>
  </si>
  <si>
    <t xml:space="preserve">   (6)  ภาษีสรรพสามิต</t>
  </si>
  <si>
    <t xml:space="preserve">   (9)  ค่าภาคหลวงและค่าธรรมเนียมป่าไม้</t>
  </si>
  <si>
    <t xml:space="preserve">   (10)  ค่าภาคหลวงแร่</t>
  </si>
  <si>
    <t xml:space="preserve">   (11)  ค่าภาคหลวงปิโตรเลียม</t>
  </si>
  <si>
    <t xml:space="preserve">   (12)  เงินที่เก็บตามกฎหมายว่าด้วยอุทยานแห่งชาติ</t>
  </si>
  <si>
    <t xml:space="preserve">   (13)  ค่าธรรมเนียมจดทะเบียนสิทธิและนิติกรรมที่ดิน</t>
  </si>
  <si>
    <t xml:space="preserve">                                                                รวม</t>
  </si>
  <si>
    <t xml:space="preserve">    รายได้ที่รัฐบาลอุดหนุนให้องค์กรปกครองส่วนท้องถิ่น</t>
  </si>
  <si>
    <t xml:space="preserve">    หมวดเงินอุดหนุน</t>
  </si>
  <si>
    <t xml:space="preserve">    (1)  เงินอุดหนุนเพื่อการบูรณะท้องถิ่นและกิจการอื่นทั่วไป</t>
  </si>
  <si>
    <t xml:space="preserve">           (หรือเงินอุดหนุนทั่วไป)</t>
  </si>
  <si>
    <t xml:space="preserve">   (2)  เงินอุดหนุนทั่วไป (อบต)</t>
  </si>
  <si>
    <t xml:space="preserve">   (3)  เงินอุดหนุนกรณีต่าง ๆ ที่ต้องนำมาตั้งงบประมาณ</t>
  </si>
  <si>
    <t xml:space="preserve">                                                              รวม</t>
  </si>
  <si>
    <t xml:space="preserve">     หมวดเงินอุดหนุนเฉพาะกิจ</t>
  </si>
  <si>
    <t xml:space="preserve">                                             รวมรายได้(ไม่รวมเงินอุดหนุน)</t>
  </si>
  <si>
    <t xml:space="preserve">                                             รายได้รวมเงินอุดหนุนทั่วไป</t>
  </si>
  <si>
    <t xml:space="preserve">                                             รวมรายรับทั้งสิ้น</t>
  </si>
  <si>
    <t xml:space="preserve">  (24)  ค่าใบอนุญาตจัดตั้งสถานที่จำหน่ายอาหารหรือสถานที่สะสมอาหารใน</t>
  </si>
  <si>
    <t xml:space="preserve">           อาคาร หรือพื้นที่ใด ซึ่งมีพื้นที่เกิน 200 ตารางเมตร</t>
  </si>
  <si>
    <t>องค์การบริหารส่วนตำบลจอหอ  อำเภอเมืองนครราชสีมา  จังหวัดนครราชสีมา</t>
  </si>
  <si>
    <t>เงินทุนหมุนเวียนโครงการเศรษฐกิจชุมชน</t>
  </si>
  <si>
    <t>องค์การบริหารส่วนตำบลจอหอ  อำเภอเมือง   จังหวัดนครราชสีมา</t>
  </si>
  <si>
    <t>งบรายรับ - รายจ่ายตามงบประมาณ ประจำปี   2554</t>
  </si>
  <si>
    <t>ตั้งแต่วันที่  1  ตุลาคม  2553  ถึงวันที่  30  กันยายน  2554</t>
  </si>
  <si>
    <t>รายรับตามประมาณการ</t>
  </si>
  <si>
    <t>รายรับจริง</t>
  </si>
  <si>
    <t>+</t>
  </si>
  <si>
    <t>สูง</t>
  </si>
  <si>
    <t>ต่ำ</t>
  </si>
  <si>
    <t>รายได้</t>
  </si>
  <si>
    <t>หมวดภาษีอากร</t>
  </si>
  <si>
    <t>หมวดค่าธรรมเนียม ค่าปรับและค่าใบอนุญาต</t>
  </si>
  <si>
    <t>หมวดรายได้จากทรัพย์สิน</t>
  </si>
  <si>
    <t>หมวดรายได้จากสาธารณูปโภค</t>
  </si>
  <si>
    <t>หมวดรายได้เบ็คเตล็ค</t>
  </si>
  <si>
    <t>หมวดภาษีจัดสรร</t>
  </si>
  <si>
    <t>หมวดเงินอุดหนุนจากรัฐบาล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</si>
  <si>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</si>
  <si>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</si>
  <si>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</si>
  <si>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</si>
  <si>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รายจ่ายตามงบประมาณรายจ่าย</t>
  </si>
  <si>
    <t>รายจ่ายจริง</t>
  </si>
  <si>
    <t>แผนงานบริหาร</t>
  </si>
  <si>
    <t xml:space="preserve">งบกลาง </t>
  </si>
  <si>
    <t>หมวดค่าจ้างชั่วคราว</t>
  </si>
  <si>
    <t>หมวดค่าตอบแทน</t>
  </si>
  <si>
    <t>หมวดค่าใช้สอย</t>
  </si>
  <si>
    <t>หมวดค่าวัสดุ</t>
  </si>
  <si>
    <t>หมวดค่าสาธารณูปโภค</t>
  </si>
  <si>
    <t>หมวดรายจ่ายอื่น</t>
  </si>
  <si>
    <t>รวมรายจ่ายแผนงานบริหาร</t>
  </si>
  <si>
    <t>รวมจ่ายแผนงานพัฒนา</t>
  </si>
  <si>
    <t>หมวดค่าที่ดินและสิ่งก่อสร้าง</t>
  </si>
  <si>
    <t>รวมรายจ่ายตามงบประมาณรายจ่ายทั้งสิ้น</t>
  </si>
  <si>
    <t>จ่ายจากเงินอุดหนุนที่รัฐบาลให้โดยระบุวัตถุประสงค์</t>
  </si>
  <si>
    <t>รวมรายจ่ายจากเงินอุดหนุนที่ระบุวัตถุประสงค์</t>
  </si>
  <si>
    <t xml:space="preserve">  </t>
  </si>
  <si>
    <t>รวมรายจ่ายทั้งสิ้น</t>
  </si>
  <si>
    <t xml:space="preserve">        รายรับ                                                รายจ่าย</t>
  </si>
  <si>
    <t xml:space="preserve">    (ลงชื่อ)…………...……………..            (ลงชื่อ)……………………………            (ลงชื่อ)……………………………...</t>
  </si>
  <si>
    <t xml:space="preserve">                        (นางสาวชลิดา  ศรีพิมาย)                    (นายพีระบูลย์     เผดิมวงศ์)                    (นายบุญเทียม  ถิ่นโคกสูง)</t>
  </si>
  <si>
    <t xml:space="preserve">    หัวหน้าส่วนการคลัง อบต.จอหอ             ปลัดองค์การบริหารส่วนตำบลจอหอ         นายกองค์การบริหารส่วนตำบลจอหอ</t>
  </si>
  <si>
    <t>งบรายรับ - รายจ่ายตามงบประมาณ ประจำปี   2556</t>
  </si>
  <si>
    <t>ตั้งแต่วันที่  1  ตุลาคม  2555  ถึงวันที่  31  มกราคม  2556</t>
  </si>
  <si>
    <t>กิจการประปา องค์การบริหารส่วนตำบลจอหอ  อำเภอเมือง   จังหวัดนครราชสีมา</t>
  </si>
  <si>
    <t>องค์การบริหารส่วนตำบลจอหอ</t>
  </si>
  <si>
    <t xml:space="preserve">งบทดลอง </t>
  </si>
  <si>
    <t>ณ  วันที่   30   กันยายน   2555</t>
  </si>
  <si>
    <t>เดบิท</t>
  </si>
  <si>
    <t>เครดิต</t>
  </si>
  <si>
    <t>เงินสด</t>
  </si>
  <si>
    <t>เงินฝากธนาคาร - ออมทรัพย์(ธกส.) 021-2-56106-7</t>
  </si>
  <si>
    <t>เงินฝากธนาคาร - ออมทรัพย์(ธกส.) 021-2-66062-3</t>
  </si>
  <si>
    <t>เงินฝากธนาคาร - ออมทรัพย์(กรุงไทย) 341-0-02616-9</t>
  </si>
  <si>
    <t>เงินอุดหนุนเฉพาะกิจฝากจังหวัด</t>
  </si>
  <si>
    <t>ลูกหนี้-เงินยืมโครงการเศรษฐกิจชุมชน(เงินทุนหมุนเวียน)</t>
  </si>
  <si>
    <t>รายได้ค้างรับ</t>
  </si>
  <si>
    <t>รายจ่ายอื่น</t>
  </si>
  <si>
    <t>รายรับ (หมายเหตุ 1)</t>
  </si>
  <si>
    <t>เงินรับฝากต่าง ๆ (หมายเหตุ 2)</t>
  </si>
  <si>
    <t>รายจ่ายค้างจ่าย</t>
  </si>
  <si>
    <t>รายจ่ายรอจ่าย</t>
  </si>
  <si>
    <t>เงินทุนสำรองเงินสะสม</t>
  </si>
  <si>
    <t>เงินทุนหมุนเวียนโครงการเศรษฐกิจชุมชน(หมู่ละ 100,000)</t>
  </si>
  <si>
    <t>เงินอุดหนุนเฉพาะกิจ-เบี้ยยังชีพคนชรา</t>
  </si>
  <si>
    <t>เงินอุดหนุนเฉพาะกิจ-เบี้ยยังชีพคนพิการ</t>
  </si>
  <si>
    <t>เงินอุดหนุนเฉพาะกิจ-เบี้ยยังชีพผู้ป่วยเอดส์</t>
  </si>
  <si>
    <t>เงินอุดหนุนเฉพาะกิจ-ศูนย์พัฒนาเด็กเล็ก</t>
  </si>
  <si>
    <t>เงินอุดหนุนเฉพาะกิจ-ยาเสพติด</t>
  </si>
  <si>
    <t>เงินอุดหนุนเฉพาะกิจ-วัสดุการศึกษา</t>
  </si>
  <si>
    <t>เงินอุดหนุนระบุวัตถุประสงค์-เงินรางวัลภาษี</t>
  </si>
  <si>
    <t>เงินอุดหนุนระบุวัตถุประสงค์ค้างจ่าย</t>
  </si>
  <si>
    <t xml:space="preserve">    (ลงชื่อ)……….....………………..             (ลงชื่อ)……………....……………                 (ลงชื่อ)……………………………...</t>
  </si>
  <si>
    <t xml:space="preserve">                                            (นางสาวชลิดา  ศรีพิมาย)                                  (นายพีระบูลย์  เผดิมวงศ์)                                  (นายบุญเทียม  ถิ่นโคกสูง)</t>
  </si>
  <si>
    <t>010</t>
  </si>
  <si>
    <t>022</t>
  </si>
  <si>
    <t>เงินฝากธนาคาร - กระแสรายวัน(ธกส.) 021-5-00086-2</t>
  </si>
  <si>
    <t>021</t>
  </si>
  <si>
    <t>เงินฝากธนาคาร -กระแสรายวัน(กรุงไทย) 341-6-00448-5</t>
  </si>
  <si>
    <t>000</t>
  </si>
  <si>
    <t>ณ  วันที่   31   ตุลาคม   2555</t>
  </si>
  <si>
    <t>ตั้งแต่วันที่  1  ตุลาคม  2555  ถึงวันที่  30    มิถุนายน  2556</t>
  </si>
  <si>
    <t xml:space="preserve">    (4) ยาเสพติดฯ</t>
  </si>
  <si>
    <t xml:space="preserve">    (5) ครุภัณฑ์คอมพิวเตอร์ศูนย์พัฒนาเด็กเล็กฯ</t>
  </si>
  <si>
    <t xml:space="preserve">    (6) สื่อการเรียนฯ ศูนย์พัฒนาเด็กเล็กฯ</t>
  </si>
  <si>
    <t>ณ  วันที่   31   กรกฎาคม  2556</t>
  </si>
  <si>
    <t>เบิกจ่ายแล้ว</t>
  </si>
  <si>
    <t>(นายพีระบูลย์  เผดิมวงศ์)</t>
  </si>
  <si>
    <t>ก่อหนี้ผูกพัน</t>
  </si>
  <si>
    <t>ปลัดองค์การบริหารส่วนตำบลจอหอ</t>
  </si>
  <si>
    <t>โครงการ</t>
  </si>
  <si>
    <t>ณ  วันที่   30    สิงหาคม  2556</t>
  </si>
  <si>
    <t>ดอกผลจากบัญชีเงินทุนโครงการเศรษฐกิจชุมชน</t>
  </si>
  <si>
    <t>ดอกผลจากบัญชีเงินทุนหมุนเวียนโครงการเศรษฐกิจชุมชน</t>
  </si>
  <si>
    <t>ณ  วันที่   30    กันยายน  2556</t>
  </si>
  <si>
    <t xml:space="preserve">    (ลงชื่อ)……….....………….……..                            (ลงชื่อ)……………...............……………                   (ลงชื่อ)…………….................………...</t>
  </si>
  <si>
    <t xml:space="preserve">    ผู้อำนวยการกองคลัง อบต.จอหอ                              ปลัดองค์การบริหารส่วนตำบลจอหอ                           ปลัด อบต. ปฏิบัติหน้าที่ นายก อบต.จอหอ</t>
  </si>
  <si>
    <t xml:space="preserve">          (นางสาวชลิดา  ศรีพิมาย)                                                (นายพีระบูลย์  เผดิมวงศ์)                                                (นายพีระบูลย์  เผดิมวงศ์)  </t>
  </si>
  <si>
    <t>รายจ่ายรอจ่าย(ประโยชน์ตอบแทนอื่นเป็นกรณีพิเศษฯ)</t>
  </si>
  <si>
    <t>ปลัด อบต. ปฏิบัติหน้าที่ นายก อบต.จอหอ</t>
  </si>
  <si>
    <t>โครงการก่อสร้างบ้านท้องถิ่นไทยฯ</t>
  </si>
  <si>
    <t>โครงการก่อสร้างรางระบายน้ำ คสล. รัตนภิธาน ม.6</t>
  </si>
  <si>
    <t>โครงการก่อสร้างถนนหินคลุกเลียบเหมืองตลาด ม.6</t>
  </si>
  <si>
    <t>โครงการจัดซื้อสื่อการเรียนฯ ศูนย์พัฒนาเด็กเล็ก</t>
  </si>
  <si>
    <t>งาน/แผนงาน</t>
  </si>
  <si>
    <t>งานบริหารทั่วไป</t>
  </si>
  <si>
    <t>งานบริหารงานคลัง</t>
  </si>
  <si>
    <t>งานบริหารทั่วไปเกี่ยวกับเคหะและชุมชน</t>
  </si>
  <si>
    <t>งานบริหารทั่วไปเกี่ยวกับการศึกษาฯ</t>
  </si>
  <si>
    <t>งานบริหารทั่วไปเกี่ยวกับสาธารณสุข</t>
  </si>
  <si>
    <t xml:space="preserve">         เงินสด</t>
  </si>
  <si>
    <r>
      <t>บวก</t>
    </r>
    <r>
      <rPr>
        <sz val="16"/>
        <rFont val="AngsanaUPC"/>
        <family val="1"/>
      </rPr>
      <t xml:space="preserve">  รับจริงสูงกว่าจ่ายจริง</t>
    </r>
  </si>
  <si>
    <t xml:space="preserve">          รายได้ค้างรับ</t>
  </si>
  <si>
    <t xml:space="preserve">          เงินสำรองรายรับ</t>
  </si>
  <si>
    <r>
      <t>หัก</t>
    </r>
    <r>
      <rPr>
        <sz val="16"/>
        <rFont val="AngsanaUPC"/>
        <family val="1"/>
      </rPr>
      <t xml:space="preserve">   จ่ายขาดเงินสะสม</t>
    </r>
  </si>
  <si>
    <t xml:space="preserve">          เงินทุนสำรองเงินสะสมประจำปี</t>
  </si>
  <si>
    <t>(ลงชื่อ)..........................................</t>
  </si>
  <si>
    <t>ณ  วันที่  30  กันยายน  2556</t>
  </si>
  <si>
    <t>งบเงินสะสม</t>
  </si>
  <si>
    <t xml:space="preserve">          เงินทุนสำรองสะสมประจำปี</t>
  </si>
  <si>
    <t xml:space="preserve">       เงินฝากธนาคาร ธกส. 021-2-56106-7</t>
  </si>
  <si>
    <t xml:space="preserve">        เงินฝากธนาคาร กรุงไทย 341-0-02616-9</t>
  </si>
  <si>
    <t xml:space="preserve">        เงินฝากธนาคาร  ธกส. 021-2-66062-3</t>
  </si>
  <si>
    <t>เงินคงเหลือ ณ วันที่  30  กันยายน 2556</t>
  </si>
  <si>
    <t>ทรัพย์สินตามงบทรัพย์สิน  (หมายเหตุ 1)</t>
  </si>
  <si>
    <t>ทุนทรัพย์สิน (หมายเหตุ 1)</t>
  </si>
  <si>
    <t>รายจ่ายค้างจ่าย (หมายเหตุ 3)</t>
  </si>
  <si>
    <t>เงินรับฝากต่างๆ(หมายเหตุ 2)</t>
  </si>
  <si>
    <t>ลูกหนี้-เงินยืมโครงการเศรษฐกิจชุมชน(หมายเหตุ 5)</t>
  </si>
  <si>
    <t>ลูกหนี้-เงินทุนโครงการเศรษฐกิจชุมชน(หมายเหตุ 5)</t>
  </si>
  <si>
    <t xml:space="preserve">เงินสะสม 1 ต.ค. 2555   </t>
  </si>
  <si>
    <t xml:space="preserve"> (หมายเหตุ  7   )</t>
  </si>
  <si>
    <t>ณ   วันที่    30   กันยายน    2556</t>
  </si>
  <si>
    <t>เงินสะสม  1  ตุลาคม  2555</t>
  </si>
  <si>
    <t xml:space="preserve">                   - รายจ่ายรอจ่าย</t>
  </si>
  <si>
    <t xml:space="preserve">                   - เงินรับฝาก-เบี้ยยังชีพผู้ป่วยเอดส์</t>
  </si>
  <si>
    <r>
      <t>หัก</t>
    </r>
    <r>
      <rPr>
        <sz val="16"/>
        <rFont val="AngsanaUPC"/>
        <family val="1"/>
      </rPr>
      <t xml:space="preserve">     จ่ายขาดเงินสะสม</t>
    </r>
  </si>
  <si>
    <t xml:space="preserve">                   - เงินรับฝาก-ภาษีหัก ณ ที่จ่าย</t>
  </si>
  <si>
    <t xml:space="preserve">          เงินอุดหนุนเฉพะกิจค้างจ่าย</t>
  </si>
  <si>
    <t xml:space="preserve">          เงินอุดหนุนเฉพาะกิจฝากจังหวัด</t>
  </si>
  <si>
    <t xml:space="preserve">          เงินอุดหนุนเฉพาะกิจค้างจ่าย</t>
  </si>
  <si>
    <t>เงินสะสม ณ  30  กันยายน 2556</t>
  </si>
  <si>
    <t xml:space="preserve">          เงินรับระหว่างงวด</t>
  </si>
  <si>
    <t xml:space="preserve">                   - ส่งคืนเงินโครงการทัศนศึกษาดูงานของผู้นำชุมชนฯ ปี 2554</t>
  </si>
  <si>
    <t xml:space="preserve">                   - ส่งคืนเงินโครงการสืบสานวัฒนธรรมประเพณีสงกรานต์ฯ ปี 2555</t>
  </si>
  <si>
    <t xml:space="preserve">                   - ส่งคืนเงินโครงการเพิ่มประสิทธิภาพการทำงานของผู้นำชุมชนฯ ปี 2554</t>
  </si>
  <si>
    <t>(ลงชื่อ).......................................</t>
  </si>
  <si>
    <t xml:space="preserve"> (     นายพีระบูลย์    เผดิมวงศ์   )</t>
  </si>
  <si>
    <t>ปลัด อบต.ปฏิบัติหน้าที่นายก อบต.จอหอ</t>
  </si>
  <si>
    <t>(     นายพีระบูลย์    เผดิมวงศ์   )</t>
  </si>
  <si>
    <t>ปลัดองค์การบริหารส่วนตำบล</t>
  </si>
  <si>
    <t xml:space="preserve">          (  นางสาวชลิดา     ศรีพิมาย  )</t>
  </si>
  <si>
    <t xml:space="preserve">    (ลงชื่อ)........................................</t>
  </si>
  <si>
    <t xml:space="preserve">              ผู้อำนวยการกองคลัง</t>
  </si>
  <si>
    <t>ตั้งแต่วันที่  1  ตุลาคม  2555  ถึงวันที่  30    กันยายน  2556</t>
  </si>
  <si>
    <t>รวมเงินอุดหนุนเฉพาะกิจ</t>
  </si>
  <si>
    <t>จ่ายจากเงินอุดหนุนเฉพาะกิจ</t>
  </si>
  <si>
    <t>รวมรายจ่ายจากเงินอุดหนุนเฉพาะกิจ</t>
  </si>
  <si>
    <t xml:space="preserve">                            (ลงชื่อ)……………..………...</t>
  </si>
  <si>
    <t xml:space="preserve">(ลงชื่อ)….....…………....……   </t>
  </si>
  <si>
    <t xml:space="preserve"> (ลงชื่อ)……………..………...</t>
  </si>
  <si>
    <t>(นางสาวชลิดา       ศรีพิมาย)</t>
  </si>
  <si>
    <t xml:space="preserve">                                                </t>
  </si>
  <si>
    <t>ผู้อำนวยการกองคลัง อบต.จอหอ</t>
  </si>
  <si>
    <t xml:space="preserve">ปลัดองค์การบริหารส่วนตำบลจอหอ </t>
  </si>
  <si>
    <t xml:space="preserve">         </t>
  </si>
  <si>
    <t xml:space="preserve">         (นายพีระบูลย์  เผดิมวงศ์) </t>
  </si>
  <si>
    <t>รายละเอียด ประกอบงบแสดงฐานะการเงิน</t>
  </si>
  <si>
    <t>ประจำปีงบประมาณ 2556</t>
  </si>
  <si>
    <t xml:space="preserve">                                                   องค์การบริหารส่วนตำบลจอหอ                                               </t>
  </si>
  <si>
    <t>สูง/(ต่ำ)</t>
  </si>
  <si>
    <t>รายละเอียดรายรับจริงประกอบงบการเงิน</t>
  </si>
  <si>
    <t>ไม่ก่อหนี้ผูกพัน</t>
  </si>
  <si>
    <t xml:space="preserve"> (ลงชื่อ)……….....………….    </t>
  </si>
  <si>
    <t>(ลงชื่อ)….....…………....……</t>
  </si>
  <si>
    <t xml:space="preserve"> (นางสาวชลิดา       ศรีพิมาย) </t>
  </si>
  <si>
    <t xml:space="preserve">(นายพีระบูลย์  เผดิมวงศ์)     </t>
  </si>
  <si>
    <t xml:space="preserve"> (นายพีระบูลย์  เผดิมวงศ์)</t>
  </si>
  <si>
    <t>เลขที่คลังรับ</t>
  </si>
  <si>
    <t xml:space="preserve">ประโยชน์ตอบแทนอื่นเป็นกรณีพิเศษฯ </t>
  </si>
  <si>
    <t>ฎ.1729/2556</t>
  </si>
  <si>
    <t>ฎ.1730/2556</t>
  </si>
  <si>
    <t>ฎ.1731/2556</t>
  </si>
  <si>
    <t>ฎ.1732/2556</t>
  </si>
  <si>
    <t>ฎ.1733/2556</t>
  </si>
  <si>
    <t xml:space="preserve">          ประกันสัญญา</t>
  </si>
  <si>
    <t xml:space="preserve">          ภาษีหัก ณ ที่จ่าย</t>
  </si>
  <si>
    <t xml:space="preserve">         ส่วนลด 6%  (ภบท.)</t>
  </si>
  <si>
    <t xml:space="preserve">         เบี้ยยังชีพคนชรา</t>
  </si>
  <si>
    <t xml:space="preserve">         เบี้ยยังชีพคนพิการ</t>
  </si>
  <si>
    <t xml:space="preserve">         เบี้ยยังชีพผู้ป่วยเอดส์</t>
  </si>
  <si>
    <t xml:space="preserve">         ศูนย์พัฒนาครอบครัว</t>
  </si>
  <si>
    <t xml:space="preserve">        ศูนย์พัฒนาเด็กเล็ก</t>
  </si>
  <si>
    <t xml:space="preserve">         ค่าใช้จ่าย 5%  (ภบท.)</t>
  </si>
  <si>
    <t>ณ วันที่  30  กันยายน  2556</t>
  </si>
  <si>
    <t xml:space="preserve">(ลงชื่อ)……….....……....…….              (ลงชื่อ)………..........….....……….                 (ลงชื่อ)………............…………. </t>
  </si>
  <si>
    <t xml:space="preserve">(นางสาวชลิดา       ศรีพิมาย)                  (นายพีระบูลย์  เผดิมวงศ์)                         (นายพีระบูลย์  เผดิมวงศ์)     </t>
  </si>
  <si>
    <t xml:space="preserve">   ผู้อำนวยการกองคลัง อบต.จอหอ            ปลัดองค์การบริหารส่วนตำบลจอหอ            ปลัด อบต. ปฏิบัติหน้าที่ นายก อบต.จอหอ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</si>
</sst>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?_);_(@_)"/>
    <numFmt numFmtId="189" formatCode="_(* #,##0.00_);_(* \(#,##0.00\);_(* &quot;-&quot;??_);_(@_)"/>
    <numFmt numFmtId="190" formatCode="_-* #,##0.0_-;\-* #,##0.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#,##0.00_ ;\-#,##0.00\ "/>
    <numFmt numFmtId="196" formatCode="_(* #,##0.0_);_(* \(#,##0.0\);_(* &quot;-&quot;??_);_(@_)"/>
    <numFmt numFmtId="197" formatCode="[$-107041E]d\ mmm\ yy;@"/>
    <numFmt numFmtId="198" formatCode="#,##0.00;[Red]#,##0.00"/>
  </numFmts>
  <fonts count="70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8"/>
      <name val="Arial"/>
      <family val="2"/>
    </font>
    <font>
      <b/>
      <sz val="18"/>
      <name val="CordiaUPC"/>
      <family val="2"/>
    </font>
    <font>
      <sz val="14"/>
      <name val="CordiaUPC"/>
      <family val="2"/>
    </font>
    <font>
      <b/>
      <sz val="14"/>
      <name val="CordiaUPC"/>
      <family val="2"/>
    </font>
    <font>
      <sz val="12"/>
      <name val="CordiaUPC"/>
      <family val="2"/>
    </font>
    <font>
      <b/>
      <sz val="16"/>
      <name val="TH SarabunPSK"/>
      <family val="2"/>
    </font>
    <font>
      <b/>
      <u val="single"/>
      <sz val="14"/>
      <name val="CordiaUPC"/>
      <family val="2"/>
    </font>
    <font>
      <sz val="16"/>
      <name val="Arial"/>
      <family val="2"/>
    </font>
    <font>
      <b/>
      <sz val="10"/>
      <name val="Arial"/>
      <family val="2"/>
    </font>
    <font>
      <b/>
      <sz val="20"/>
      <name val="AngsanaUPC"/>
      <family val="1"/>
    </font>
    <font>
      <b/>
      <sz val="18"/>
      <name val="AngsanaUPC"/>
      <family val="1"/>
    </font>
    <font>
      <sz val="15"/>
      <name val="AngsanaUPC"/>
      <family val="1"/>
    </font>
    <font>
      <sz val="13"/>
      <name val="AngsanaUPC"/>
      <family val="1"/>
    </font>
    <font>
      <b/>
      <sz val="15"/>
      <name val="AngsanaUPC"/>
      <family val="1"/>
    </font>
    <font>
      <sz val="15"/>
      <name val="Cordia New"/>
      <family val="2"/>
    </font>
    <font>
      <b/>
      <sz val="13"/>
      <name val="AngsanaUPC"/>
      <family val="1"/>
    </font>
    <font>
      <sz val="15"/>
      <name val="Browallia New"/>
      <family val="2"/>
    </font>
    <font>
      <b/>
      <u val="single"/>
      <sz val="16"/>
      <name val="AngsanaUPC"/>
      <family val="1"/>
    </font>
    <font>
      <sz val="10"/>
      <name val="AngsanaUPC"/>
      <family val="1"/>
    </font>
    <font>
      <b/>
      <sz val="10"/>
      <name val="AngsanaUPC"/>
      <family val="1"/>
    </font>
    <font>
      <sz val="14"/>
      <name val="AngsanaUPC"/>
      <family val="1"/>
    </font>
    <font>
      <sz val="14"/>
      <name val="Cordia New"/>
      <family val="0"/>
    </font>
    <font>
      <u val="single"/>
      <sz val="16"/>
      <name val="AngsanaUPC"/>
      <family val="1"/>
    </font>
    <font>
      <b/>
      <sz val="16"/>
      <color indexed="8"/>
      <name val="AngsanaUPC"/>
      <family val="1"/>
    </font>
    <font>
      <b/>
      <sz val="10"/>
      <name val="TH SarabunPSK"/>
      <family val="2"/>
    </font>
    <font>
      <b/>
      <sz val="16"/>
      <name val="Arial"/>
      <family val="2"/>
    </font>
    <font>
      <b/>
      <u val="single"/>
      <sz val="14"/>
      <name val="AngsanaUPC"/>
      <family val="1"/>
    </font>
    <font>
      <u val="single"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10" xfId="39" applyFont="1" applyBorder="1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0" xfId="39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8" fillId="0" borderId="13" xfId="0" applyFont="1" applyBorder="1" applyAlignment="1" quotePrefix="1">
      <alignment horizontal="center"/>
    </xf>
    <xf numFmtId="0" fontId="8" fillId="0" borderId="12" xfId="0" applyFont="1" applyBorder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/>
    </xf>
    <xf numFmtId="189" fontId="6" fillId="0" borderId="12" xfId="39" applyNumberFormat="1" applyFont="1" applyBorder="1" applyAlignment="1">
      <alignment/>
    </xf>
    <xf numFmtId="189" fontId="7" fillId="0" borderId="10" xfId="39" applyNumberFormat="1" applyFont="1" applyBorder="1" applyAlignment="1">
      <alignment/>
    </xf>
    <xf numFmtId="189" fontId="6" fillId="0" borderId="14" xfId="39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 quotePrefix="1">
      <alignment horizontal="center"/>
    </xf>
    <xf numFmtId="189" fontId="6" fillId="0" borderId="16" xfId="39" applyNumberFormat="1" applyFont="1" applyBorder="1" applyAlignment="1">
      <alignment/>
    </xf>
    <xf numFmtId="189" fontId="6" fillId="0" borderId="15" xfId="39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189" fontId="6" fillId="0" borderId="12" xfId="39" applyNumberFormat="1" applyFont="1" applyBorder="1" applyAlignment="1">
      <alignment horizontal="right"/>
    </xf>
    <xf numFmtId="189" fontId="6" fillId="0" borderId="10" xfId="39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89" fontId="6" fillId="0" borderId="10" xfId="39" applyNumberFormat="1" applyFont="1" applyBorder="1" applyAlignment="1">
      <alignment/>
    </xf>
    <xf numFmtId="0" fontId="6" fillId="0" borderId="17" xfId="0" applyFont="1" applyBorder="1" applyAlignment="1">
      <alignment/>
    </xf>
    <xf numFmtId="189" fontId="7" fillId="0" borderId="18" xfId="39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6" fillId="0" borderId="19" xfId="0" applyFont="1" applyBorder="1" applyAlignment="1">
      <alignment/>
    </xf>
    <xf numFmtId="189" fontId="7" fillId="0" borderId="12" xfId="39" applyNumberFormat="1" applyFont="1" applyBorder="1" applyAlignment="1">
      <alignment/>
    </xf>
    <xf numFmtId="189" fontId="7" fillId="0" borderId="14" xfId="39" applyNumberFormat="1" applyFont="1" applyBorder="1" applyAlignment="1">
      <alignment/>
    </xf>
    <xf numFmtId="189" fontId="7" fillId="0" borderId="15" xfId="39" applyNumberFormat="1" applyFont="1" applyBorder="1" applyAlignment="1">
      <alignment/>
    </xf>
    <xf numFmtId="189" fontId="7" fillId="0" borderId="16" xfId="39" applyNumberFormat="1" applyFont="1" applyBorder="1" applyAlignment="1">
      <alignment/>
    </xf>
    <xf numFmtId="0" fontId="6" fillId="0" borderId="11" xfId="0" applyFont="1" applyBorder="1" applyAlignment="1">
      <alignment/>
    </xf>
    <xf numFmtId="189" fontId="7" fillId="0" borderId="20" xfId="39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189" fontId="6" fillId="0" borderId="12" xfId="39" applyNumberFormat="1" applyFont="1" applyBorder="1" applyAlignment="1">
      <alignment horizontal="center"/>
    </xf>
    <xf numFmtId="0" fontId="2" fillId="0" borderId="0" xfId="0" applyFont="1" applyAlignment="1">
      <alignment/>
    </xf>
    <xf numFmtId="189" fontId="7" fillId="0" borderId="13" xfId="39" applyNumberFormat="1" applyFont="1" applyBorder="1" applyAlignment="1">
      <alignment/>
    </xf>
    <xf numFmtId="43" fontId="2" fillId="0" borderId="0" xfId="39" applyFont="1" applyAlignment="1">
      <alignment horizontal="center" vertical="center"/>
    </xf>
    <xf numFmtId="43" fontId="15" fillId="0" borderId="14" xfId="39" applyFont="1" applyBorder="1" applyAlignment="1">
      <alignment horizontal="center"/>
    </xf>
    <xf numFmtId="43" fontId="15" fillId="0" borderId="0" xfId="39" applyFont="1" applyBorder="1" applyAlignment="1">
      <alignment horizontal="center"/>
    </xf>
    <xf numFmtId="0" fontId="15" fillId="0" borderId="0" xfId="0" applyFont="1" applyBorder="1" applyAlignment="1">
      <alignment/>
    </xf>
    <xf numFmtId="43" fontId="15" fillId="0" borderId="0" xfId="39" applyFont="1" applyBorder="1" applyAlignment="1">
      <alignment/>
    </xf>
    <xf numFmtId="41" fontId="15" fillId="0" borderId="14" xfId="39" applyNumberFormat="1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5" fillId="0" borderId="0" xfId="0" applyFont="1" applyAlignment="1">
      <alignment/>
    </xf>
    <xf numFmtId="43" fontId="15" fillId="0" borderId="18" xfId="39" applyFont="1" applyBorder="1" applyAlignment="1">
      <alignment horizontal="center"/>
    </xf>
    <xf numFmtId="41" fontId="17" fillId="0" borderId="18" xfId="39" applyNumberFormat="1" applyFont="1" applyBorder="1" applyAlignment="1">
      <alignment horizontal="center"/>
    </xf>
    <xf numFmtId="41" fontId="17" fillId="0" borderId="0" xfId="39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5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43" fontId="15" fillId="0" borderId="15" xfId="39" applyFont="1" applyBorder="1" applyAlignment="1">
      <alignment horizontal="center"/>
    </xf>
    <xf numFmtId="43" fontId="17" fillId="0" borderId="21" xfId="39" applyFont="1" applyBorder="1" applyAlignment="1">
      <alignment horizontal="center"/>
    </xf>
    <xf numFmtId="43" fontId="17" fillId="0" borderId="0" xfId="39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89" fontId="7" fillId="0" borderId="0" xfId="3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23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4" fontId="2" fillId="0" borderId="25" xfId="0" applyNumberFormat="1" applyFont="1" applyFill="1" applyBorder="1" applyAlignment="1" applyProtection="1">
      <alignment/>
      <protection/>
    </xf>
    <xf numFmtId="4" fontId="2" fillId="0" borderId="24" xfId="0" applyNumberFormat="1" applyFont="1" applyFill="1" applyBorder="1" applyAlignment="1" applyProtection="1">
      <alignment/>
      <protection/>
    </xf>
    <xf numFmtId="0" fontId="26" fillId="0" borderId="24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/>
      <protection/>
    </xf>
    <xf numFmtId="4" fontId="2" fillId="0" borderId="26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/>
      <protection/>
    </xf>
    <xf numFmtId="0" fontId="2" fillId="0" borderId="28" xfId="0" applyNumberFormat="1" applyFont="1" applyFill="1" applyBorder="1" applyAlignment="1" applyProtection="1">
      <alignment/>
      <protection/>
    </xf>
    <xf numFmtId="4" fontId="2" fillId="0" borderId="29" xfId="0" applyNumberFormat="1" applyFont="1" applyFill="1" applyBorder="1" applyAlignment="1" applyProtection="1">
      <alignment/>
      <protection/>
    </xf>
    <xf numFmtId="0" fontId="2" fillId="0" borderId="30" xfId="0" applyNumberFormat="1" applyFont="1" applyFill="1" applyBorder="1" applyAlignment="1" applyProtection="1">
      <alignment/>
      <protection/>
    </xf>
    <xf numFmtId="4" fontId="2" fillId="0" borderId="3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" fontId="2" fillId="0" borderId="32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89" fontId="27" fillId="0" borderId="19" xfId="39" applyNumberFormat="1" applyFont="1" applyBorder="1" applyAlignment="1">
      <alignment horizontal="center"/>
    </xf>
    <xf numFmtId="189" fontId="27" fillId="0" borderId="14" xfId="39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89" fontId="27" fillId="0" borderId="0" xfId="39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3" xfId="0" applyFont="1" applyBorder="1" applyAlignment="1">
      <alignment/>
    </xf>
    <xf numFmtId="49" fontId="1" fillId="0" borderId="33" xfId="0" applyNumberFormat="1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33" xfId="0" applyFont="1" applyBorder="1" applyAlignment="1" quotePrefix="1">
      <alignment horizontal="center"/>
    </xf>
    <xf numFmtId="189" fontId="27" fillId="0" borderId="34" xfId="39" applyNumberFormat="1" applyFont="1" applyBorder="1" applyAlignment="1">
      <alignment horizontal="center"/>
    </xf>
    <xf numFmtId="189" fontId="27" fillId="0" borderId="35" xfId="39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7" xfId="0" applyFont="1" applyBorder="1" applyAlignment="1" quotePrefix="1">
      <alignment horizontal="center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3" fontId="2" fillId="0" borderId="0" xfId="39" applyFont="1" applyAlignment="1">
      <alignment horizontal="center"/>
    </xf>
    <xf numFmtId="41" fontId="2" fillId="0" borderId="12" xfId="39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4" fontId="21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4" fontId="1" fillId="0" borderId="38" xfId="0" applyNumberFormat="1" applyFont="1" applyFill="1" applyBorder="1" applyAlignment="1" applyProtection="1">
      <alignment horizontal="right"/>
      <protection/>
    </xf>
    <xf numFmtId="4" fontId="1" fillId="0" borderId="39" xfId="0" applyNumberFormat="1" applyFont="1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4" fontId="15" fillId="0" borderId="0" xfId="0" applyNumberFormat="1" applyFont="1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 horizontal="right"/>
      <protection/>
    </xf>
    <xf numFmtId="41" fontId="2" fillId="0" borderId="19" xfId="39" applyNumberFormat="1" applyFont="1" applyBorder="1" applyAlignment="1">
      <alignment/>
    </xf>
    <xf numFmtId="0" fontId="26" fillId="0" borderId="31" xfId="0" applyNumberFormat="1" applyFont="1" applyFill="1" applyBorder="1" applyAlignment="1" applyProtection="1">
      <alignment/>
      <protection/>
    </xf>
    <xf numFmtId="4" fontId="2" fillId="0" borderId="12" xfId="0" applyNumberFormat="1" applyFont="1" applyFill="1" applyBorder="1" applyAlignment="1" applyProtection="1">
      <alignment/>
      <protection/>
    </xf>
    <xf numFmtId="4" fontId="2" fillId="0" borderId="15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center"/>
    </xf>
    <xf numFmtId="0" fontId="0" fillId="0" borderId="0" xfId="0" applyAlignment="1">
      <alignment/>
    </xf>
    <xf numFmtId="189" fontId="7" fillId="0" borderId="16" xfId="39" applyNumberFormat="1" applyFont="1" applyBorder="1" applyAlignment="1">
      <alignment horizontal="center"/>
    </xf>
    <xf numFmtId="189" fontId="7" fillId="0" borderId="20" xfId="39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43" fontId="22" fillId="0" borderId="0" xfId="39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14" xfId="0" applyFont="1" applyBorder="1" applyAlignment="1">
      <alignment horizontal="center"/>
    </xf>
    <xf numFmtId="43" fontId="24" fillId="0" borderId="12" xfId="39" applyFont="1" applyBorder="1" applyAlignment="1">
      <alignment horizontal="center" vertical="center"/>
    </xf>
    <xf numFmtId="189" fontId="24" fillId="0" borderId="14" xfId="39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3" fontId="3" fillId="0" borderId="41" xfId="39" applyFont="1" applyBorder="1" applyAlignment="1">
      <alignment horizontal="center" vertical="center"/>
    </xf>
    <xf numFmtId="4" fontId="3" fillId="0" borderId="42" xfId="0" applyNumberFormat="1" applyFont="1" applyBorder="1" applyAlignment="1">
      <alignment/>
    </xf>
    <xf numFmtId="189" fontId="24" fillId="0" borderId="0" xfId="39" applyNumberFormat="1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43" fontId="3" fillId="0" borderId="12" xfId="39" applyFont="1" applyBorder="1" applyAlignment="1">
      <alignment horizontal="center" vertical="center"/>
    </xf>
    <xf numFmtId="43" fontId="2" fillId="0" borderId="0" xfId="39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 horizontal="center"/>
    </xf>
    <xf numFmtId="43" fontId="2" fillId="0" borderId="12" xfId="39" applyFont="1" applyBorder="1" applyAlignment="1">
      <alignment horizontal="center" vertical="center"/>
    </xf>
    <xf numFmtId="189" fontId="2" fillId="0" borderId="14" xfId="39" applyNumberFormat="1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/>
    </xf>
    <xf numFmtId="4" fontId="2" fillId="0" borderId="44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43" fontId="1" fillId="0" borderId="41" xfId="39" applyFont="1" applyBorder="1" applyAlignment="1">
      <alignment horizontal="center" vertical="center"/>
    </xf>
    <xf numFmtId="4" fontId="1" fillId="0" borderId="42" xfId="0" applyNumberFormat="1" applyFont="1" applyBorder="1" applyAlignment="1">
      <alignment/>
    </xf>
    <xf numFmtId="0" fontId="6" fillId="0" borderId="0" xfId="0" applyFont="1" applyAlignment="1">
      <alignment horizontal="left"/>
    </xf>
    <xf numFmtId="43" fontId="22" fillId="0" borderId="0" xfId="39" applyFont="1" applyAlignment="1">
      <alignment horizontal="center"/>
    </xf>
    <xf numFmtId="43" fontId="2" fillId="0" borderId="0" xfId="0" applyNumberFormat="1" applyFont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189" fontId="24" fillId="0" borderId="0" xfId="39" applyNumberFormat="1" applyFont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189" fontId="27" fillId="0" borderId="34" xfId="39" applyNumberFormat="1" applyFont="1" applyBorder="1" applyAlignment="1">
      <alignment horizontal="center"/>
    </xf>
    <xf numFmtId="189" fontId="27" fillId="0" borderId="35" xfId="39" applyNumberFormat="1" applyFont="1" applyBorder="1" applyAlignment="1">
      <alignment horizontal="center"/>
    </xf>
    <xf numFmtId="189" fontId="27" fillId="0" borderId="17" xfId="39" applyNumberFormat="1" applyFont="1" applyBorder="1" applyAlignment="1">
      <alignment horizontal="center"/>
    </xf>
    <xf numFmtId="189" fontId="27" fillId="0" borderId="16" xfId="39" applyNumberFormat="1" applyFont="1" applyBorder="1" applyAlignment="1">
      <alignment horizontal="center"/>
    </xf>
    <xf numFmtId="189" fontId="27" fillId="0" borderId="46" xfId="39" applyNumberFormat="1" applyFont="1" applyBorder="1" applyAlignment="1">
      <alignment horizontal="center"/>
    </xf>
    <xf numFmtId="189" fontId="27" fillId="0" borderId="47" xfId="39" applyNumberFormat="1" applyFont="1" applyBorder="1" applyAlignment="1">
      <alignment horizontal="center"/>
    </xf>
    <xf numFmtId="189" fontId="27" fillId="0" borderId="48" xfId="39" applyNumberFormat="1" applyFont="1" applyBorder="1" applyAlignment="1">
      <alignment horizontal="center"/>
    </xf>
    <xf numFmtId="189" fontId="27" fillId="0" borderId="49" xfId="39" applyNumberFormat="1" applyFont="1" applyBorder="1" applyAlignment="1">
      <alignment horizontal="center"/>
    </xf>
    <xf numFmtId="189" fontId="27" fillId="0" borderId="19" xfId="39" applyNumberFormat="1" applyFont="1" applyBorder="1" applyAlignment="1">
      <alignment horizontal="center"/>
    </xf>
    <xf numFmtId="189" fontId="27" fillId="0" borderId="14" xfId="39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3" fontId="15" fillId="0" borderId="0" xfId="39" applyFont="1" applyBorder="1" applyAlignment="1">
      <alignment horizontal="center"/>
    </xf>
    <xf numFmtId="43" fontId="17" fillId="0" borderId="51" xfId="39" applyFont="1" applyBorder="1" applyAlignment="1">
      <alignment horizontal="center"/>
    </xf>
    <xf numFmtId="43" fontId="17" fillId="0" borderId="52" xfId="39" applyFont="1" applyBorder="1" applyAlignment="1">
      <alignment horizontal="center"/>
    </xf>
    <xf numFmtId="0" fontId="17" fillId="0" borderId="0" xfId="0" applyFont="1" applyAlignment="1">
      <alignment horizontal="left"/>
    </xf>
    <xf numFmtId="43" fontId="15" fillId="0" borderId="50" xfId="39" applyFont="1" applyBorder="1" applyAlignment="1">
      <alignment horizontal="center"/>
    </xf>
    <xf numFmtId="43" fontId="15" fillId="0" borderId="21" xfId="39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3" fontId="15" fillId="0" borderId="19" xfId="39" applyFont="1" applyBorder="1" applyAlignment="1">
      <alignment horizontal="center"/>
    </xf>
    <xf numFmtId="43" fontId="15" fillId="0" borderId="14" xfId="39" applyFont="1" applyBorder="1" applyAlignment="1">
      <alignment horizontal="center"/>
    </xf>
    <xf numFmtId="43" fontId="15" fillId="0" borderId="11" xfId="39" applyFont="1" applyBorder="1" applyAlignment="1">
      <alignment horizontal="center"/>
    </xf>
    <xf numFmtId="43" fontId="15" fillId="0" borderId="18" xfId="39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5" fillId="0" borderId="10" xfId="39" applyFont="1" applyBorder="1" applyAlignment="1">
      <alignment horizontal="center"/>
    </xf>
    <xf numFmtId="43" fontId="17" fillId="0" borderId="10" xfId="39" applyFont="1" applyBorder="1" applyAlignment="1">
      <alignment horizontal="center"/>
    </xf>
    <xf numFmtId="0" fontId="17" fillId="0" borderId="5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53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43" fontId="17" fillId="0" borderId="54" xfId="39" applyFont="1" applyBorder="1" applyAlignment="1">
      <alignment horizontal="center"/>
    </xf>
    <xf numFmtId="43" fontId="17" fillId="0" borderId="55" xfId="39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3" fontId="15" fillId="0" borderId="17" xfId="39" applyFont="1" applyBorder="1" applyAlignment="1">
      <alignment horizontal="center"/>
    </xf>
    <xf numFmtId="43" fontId="15" fillId="0" borderId="16" xfId="39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189" fontId="24" fillId="0" borderId="0" xfId="39" applyNumberFormat="1" applyFont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22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left"/>
    </xf>
    <xf numFmtId="0" fontId="31" fillId="0" borderId="22" xfId="0" applyFont="1" applyBorder="1" applyAlignment="1">
      <alignment horizontal="left"/>
    </xf>
    <xf numFmtId="189" fontId="2" fillId="0" borderId="0" xfId="39" applyNumberFormat="1" applyFont="1" applyAlignment="1">
      <alignment horizontal="center"/>
    </xf>
    <xf numFmtId="4" fontId="24" fillId="0" borderId="19" xfId="0" applyNumberFormat="1" applyFont="1" applyBorder="1" applyAlignment="1">
      <alignment horizontal="left"/>
    </xf>
    <xf numFmtId="4" fontId="24" fillId="0" borderId="0" xfId="0" applyNumberFormat="1" applyFont="1" applyBorder="1" applyAlignment="1">
      <alignment horizontal="left"/>
    </xf>
    <xf numFmtId="4" fontId="24" fillId="0" borderId="14" xfId="0" applyNumberFormat="1" applyFont="1" applyBorder="1" applyAlignment="1">
      <alignment horizontal="left"/>
    </xf>
    <xf numFmtId="4" fontId="24" fillId="0" borderId="19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4" fontId="24" fillId="0" borderId="43" xfId="0" applyNumberFormat="1" applyFont="1" applyBorder="1" applyAlignment="1">
      <alignment horizontal="center"/>
    </xf>
    <xf numFmtId="4" fontId="24" fillId="0" borderId="44" xfId="0" applyNumberFormat="1" applyFont="1" applyBorder="1" applyAlignment="1">
      <alignment horizontal="center"/>
    </xf>
    <xf numFmtId="4" fontId="24" fillId="0" borderId="45" xfId="0" applyNumberFormat="1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3" fillId="0" borderId="13" xfId="39" applyFont="1" applyBorder="1" applyAlignment="1">
      <alignment horizontal="center" vertical="center"/>
    </xf>
    <xf numFmtId="43" fontId="3" fillId="0" borderId="15" xfId="39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horizontal="left"/>
    </xf>
    <xf numFmtId="4" fontId="2" fillId="0" borderId="43" xfId="0" applyNumberFormat="1" applyFont="1" applyBorder="1" applyAlignment="1">
      <alignment horizontal="left"/>
    </xf>
    <xf numFmtId="4" fontId="2" fillId="0" borderId="45" xfId="0" applyNumberFormat="1" applyFont="1" applyBorder="1" applyAlignment="1">
      <alignment horizontal="left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54</xdr:row>
      <xdr:rowOff>0</xdr:rowOff>
    </xdr:from>
    <xdr:to>
      <xdr:col>3</xdr:col>
      <xdr:colOff>123825</xdr:colOff>
      <xdr:row>93</xdr:row>
      <xdr:rowOff>247650</xdr:rowOff>
    </xdr:to>
    <xdr:sp>
      <xdr:nvSpPr>
        <xdr:cNvPr id="1" name="Line 1"/>
        <xdr:cNvSpPr>
          <a:spLocks/>
        </xdr:cNvSpPr>
      </xdr:nvSpPr>
      <xdr:spPr>
        <a:xfrm>
          <a:off x="6638925" y="15963900"/>
          <a:ext cx="0" cy="1176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54</xdr:row>
      <xdr:rowOff>0</xdr:rowOff>
    </xdr:from>
    <xdr:to>
      <xdr:col>5</xdr:col>
      <xdr:colOff>123825</xdr:colOff>
      <xdr:row>93</xdr:row>
      <xdr:rowOff>247650</xdr:rowOff>
    </xdr:to>
    <xdr:sp>
      <xdr:nvSpPr>
        <xdr:cNvPr id="2" name="Line 2"/>
        <xdr:cNvSpPr>
          <a:spLocks/>
        </xdr:cNvSpPr>
      </xdr:nvSpPr>
      <xdr:spPr>
        <a:xfrm flipH="1">
          <a:off x="8191500" y="15963900"/>
          <a:ext cx="0" cy="1176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54</xdr:row>
      <xdr:rowOff>0</xdr:rowOff>
    </xdr:from>
    <xdr:to>
      <xdr:col>3</xdr:col>
      <xdr:colOff>123825</xdr:colOff>
      <xdr:row>94</xdr:row>
      <xdr:rowOff>247650</xdr:rowOff>
    </xdr:to>
    <xdr:sp>
      <xdr:nvSpPr>
        <xdr:cNvPr id="3" name="Line 1"/>
        <xdr:cNvSpPr>
          <a:spLocks/>
        </xdr:cNvSpPr>
      </xdr:nvSpPr>
      <xdr:spPr>
        <a:xfrm>
          <a:off x="6638925" y="15963900"/>
          <a:ext cx="0" cy="1205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54</xdr:row>
      <xdr:rowOff>0</xdr:rowOff>
    </xdr:from>
    <xdr:to>
      <xdr:col>5</xdr:col>
      <xdr:colOff>123825</xdr:colOff>
      <xdr:row>94</xdr:row>
      <xdr:rowOff>247650</xdr:rowOff>
    </xdr:to>
    <xdr:sp>
      <xdr:nvSpPr>
        <xdr:cNvPr id="4" name="Line 2"/>
        <xdr:cNvSpPr>
          <a:spLocks/>
        </xdr:cNvSpPr>
      </xdr:nvSpPr>
      <xdr:spPr>
        <a:xfrm flipH="1">
          <a:off x="8191500" y="15963900"/>
          <a:ext cx="0" cy="1205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103</xdr:row>
      <xdr:rowOff>0</xdr:rowOff>
    </xdr:from>
    <xdr:to>
      <xdr:col>3</xdr:col>
      <xdr:colOff>123825</xdr:colOff>
      <xdr:row>140</xdr:row>
      <xdr:rowOff>247650</xdr:rowOff>
    </xdr:to>
    <xdr:sp>
      <xdr:nvSpPr>
        <xdr:cNvPr id="5" name="Line 1"/>
        <xdr:cNvSpPr>
          <a:spLocks/>
        </xdr:cNvSpPr>
      </xdr:nvSpPr>
      <xdr:spPr>
        <a:xfrm>
          <a:off x="6638925" y="30384750"/>
          <a:ext cx="0" cy="1117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103</xdr:row>
      <xdr:rowOff>0</xdr:rowOff>
    </xdr:from>
    <xdr:to>
      <xdr:col>5</xdr:col>
      <xdr:colOff>123825</xdr:colOff>
      <xdr:row>140</xdr:row>
      <xdr:rowOff>247650</xdr:rowOff>
    </xdr:to>
    <xdr:sp>
      <xdr:nvSpPr>
        <xdr:cNvPr id="6" name="Line 2"/>
        <xdr:cNvSpPr>
          <a:spLocks/>
        </xdr:cNvSpPr>
      </xdr:nvSpPr>
      <xdr:spPr>
        <a:xfrm flipH="1">
          <a:off x="8191500" y="30384750"/>
          <a:ext cx="0" cy="1117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103</xdr:row>
      <xdr:rowOff>0</xdr:rowOff>
    </xdr:from>
    <xdr:to>
      <xdr:col>3</xdr:col>
      <xdr:colOff>123825</xdr:colOff>
      <xdr:row>141</xdr:row>
      <xdr:rowOff>247650</xdr:rowOff>
    </xdr:to>
    <xdr:sp>
      <xdr:nvSpPr>
        <xdr:cNvPr id="7" name="Line 1"/>
        <xdr:cNvSpPr>
          <a:spLocks/>
        </xdr:cNvSpPr>
      </xdr:nvSpPr>
      <xdr:spPr>
        <a:xfrm>
          <a:off x="6638925" y="30384750"/>
          <a:ext cx="0" cy="1146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103</xdr:row>
      <xdr:rowOff>0</xdr:rowOff>
    </xdr:from>
    <xdr:to>
      <xdr:col>5</xdr:col>
      <xdr:colOff>123825</xdr:colOff>
      <xdr:row>141</xdr:row>
      <xdr:rowOff>247650</xdr:rowOff>
    </xdr:to>
    <xdr:sp>
      <xdr:nvSpPr>
        <xdr:cNvPr id="8" name="Line 2"/>
        <xdr:cNvSpPr>
          <a:spLocks/>
        </xdr:cNvSpPr>
      </xdr:nvSpPr>
      <xdr:spPr>
        <a:xfrm flipH="1">
          <a:off x="8191500" y="30384750"/>
          <a:ext cx="0" cy="1146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</xdr:row>
      <xdr:rowOff>0</xdr:rowOff>
    </xdr:from>
    <xdr:to>
      <xdr:col>3</xdr:col>
      <xdr:colOff>123825</xdr:colOff>
      <xdr:row>41</xdr:row>
      <xdr:rowOff>247650</xdr:rowOff>
    </xdr:to>
    <xdr:sp>
      <xdr:nvSpPr>
        <xdr:cNvPr id="9" name="Line 1"/>
        <xdr:cNvSpPr>
          <a:spLocks/>
        </xdr:cNvSpPr>
      </xdr:nvSpPr>
      <xdr:spPr>
        <a:xfrm>
          <a:off x="6638925" y="1476375"/>
          <a:ext cx="0" cy="1087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</xdr:row>
      <xdr:rowOff>0</xdr:rowOff>
    </xdr:from>
    <xdr:to>
      <xdr:col>5</xdr:col>
      <xdr:colOff>123825</xdr:colOff>
      <xdr:row>41</xdr:row>
      <xdr:rowOff>247650</xdr:rowOff>
    </xdr:to>
    <xdr:sp>
      <xdr:nvSpPr>
        <xdr:cNvPr id="10" name="Line 2"/>
        <xdr:cNvSpPr>
          <a:spLocks/>
        </xdr:cNvSpPr>
      </xdr:nvSpPr>
      <xdr:spPr>
        <a:xfrm flipH="1">
          <a:off x="8191500" y="1476375"/>
          <a:ext cx="0" cy="1087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</xdr:row>
      <xdr:rowOff>0</xdr:rowOff>
    </xdr:from>
    <xdr:to>
      <xdr:col>3</xdr:col>
      <xdr:colOff>123825</xdr:colOff>
      <xdr:row>42</xdr:row>
      <xdr:rowOff>247650</xdr:rowOff>
    </xdr:to>
    <xdr:sp>
      <xdr:nvSpPr>
        <xdr:cNvPr id="11" name="Line 1"/>
        <xdr:cNvSpPr>
          <a:spLocks/>
        </xdr:cNvSpPr>
      </xdr:nvSpPr>
      <xdr:spPr>
        <a:xfrm>
          <a:off x="6638925" y="1476375"/>
          <a:ext cx="0" cy="1117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</xdr:row>
      <xdr:rowOff>0</xdr:rowOff>
    </xdr:from>
    <xdr:to>
      <xdr:col>5</xdr:col>
      <xdr:colOff>123825</xdr:colOff>
      <xdr:row>42</xdr:row>
      <xdr:rowOff>247650</xdr:rowOff>
    </xdr:to>
    <xdr:sp>
      <xdr:nvSpPr>
        <xdr:cNvPr id="12" name="Line 2"/>
        <xdr:cNvSpPr>
          <a:spLocks/>
        </xdr:cNvSpPr>
      </xdr:nvSpPr>
      <xdr:spPr>
        <a:xfrm flipH="1">
          <a:off x="8191500" y="1476375"/>
          <a:ext cx="0" cy="1117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152</xdr:row>
      <xdr:rowOff>0</xdr:rowOff>
    </xdr:from>
    <xdr:to>
      <xdr:col>3</xdr:col>
      <xdr:colOff>123825</xdr:colOff>
      <xdr:row>189</xdr:row>
      <xdr:rowOff>247650</xdr:rowOff>
    </xdr:to>
    <xdr:sp>
      <xdr:nvSpPr>
        <xdr:cNvPr id="13" name="Line 1"/>
        <xdr:cNvSpPr>
          <a:spLocks/>
        </xdr:cNvSpPr>
      </xdr:nvSpPr>
      <xdr:spPr>
        <a:xfrm>
          <a:off x="6638925" y="44748450"/>
          <a:ext cx="0" cy="1117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152</xdr:row>
      <xdr:rowOff>0</xdr:rowOff>
    </xdr:from>
    <xdr:to>
      <xdr:col>5</xdr:col>
      <xdr:colOff>123825</xdr:colOff>
      <xdr:row>189</xdr:row>
      <xdr:rowOff>247650</xdr:rowOff>
    </xdr:to>
    <xdr:sp>
      <xdr:nvSpPr>
        <xdr:cNvPr id="14" name="Line 2"/>
        <xdr:cNvSpPr>
          <a:spLocks/>
        </xdr:cNvSpPr>
      </xdr:nvSpPr>
      <xdr:spPr>
        <a:xfrm flipH="1">
          <a:off x="8191500" y="44748450"/>
          <a:ext cx="0" cy="1117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152</xdr:row>
      <xdr:rowOff>0</xdr:rowOff>
    </xdr:from>
    <xdr:to>
      <xdr:col>3</xdr:col>
      <xdr:colOff>123825</xdr:colOff>
      <xdr:row>190</xdr:row>
      <xdr:rowOff>247650</xdr:rowOff>
    </xdr:to>
    <xdr:sp>
      <xdr:nvSpPr>
        <xdr:cNvPr id="15" name="Line 1"/>
        <xdr:cNvSpPr>
          <a:spLocks/>
        </xdr:cNvSpPr>
      </xdr:nvSpPr>
      <xdr:spPr>
        <a:xfrm>
          <a:off x="6638925" y="44748450"/>
          <a:ext cx="0" cy="1146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152</xdr:row>
      <xdr:rowOff>0</xdr:rowOff>
    </xdr:from>
    <xdr:to>
      <xdr:col>5</xdr:col>
      <xdr:colOff>123825</xdr:colOff>
      <xdr:row>190</xdr:row>
      <xdr:rowOff>247650</xdr:rowOff>
    </xdr:to>
    <xdr:sp>
      <xdr:nvSpPr>
        <xdr:cNvPr id="16" name="Line 2"/>
        <xdr:cNvSpPr>
          <a:spLocks/>
        </xdr:cNvSpPr>
      </xdr:nvSpPr>
      <xdr:spPr>
        <a:xfrm flipH="1">
          <a:off x="8191500" y="44748450"/>
          <a:ext cx="0" cy="1146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201</xdr:row>
      <xdr:rowOff>0</xdr:rowOff>
    </xdr:from>
    <xdr:to>
      <xdr:col>3</xdr:col>
      <xdr:colOff>123825</xdr:colOff>
      <xdr:row>235</xdr:row>
      <xdr:rowOff>247650</xdr:rowOff>
    </xdr:to>
    <xdr:sp>
      <xdr:nvSpPr>
        <xdr:cNvPr id="17" name="Line 1"/>
        <xdr:cNvSpPr>
          <a:spLocks/>
        </xdr:cNvSpPr>
      </xdr:nvSpPr>
      <xdr:spPr>
        <a:xfrm>
          <a:off x="6638925" y="59235975"/>
          <a:ext cx="0" cy="1028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201</xdr:row>
      <xdr:rowOff>0</xdr:rowOff>
    </xdr:from>
    <xdr:to>
      <xdr:col>5</xdr:col>
      <xdr:colOff>123825</xdr:colOff>
      <xdr:row>235</xdr:row>
      <xdr:rowOff>247650</xdr:rowOff>
    </xdr:to>
    <xdr:sp>
      <xdr:nvSpPr>
        <xdr:cNvPr id="18" name="Line 2"/>
        <xdr:cNvSpPr>
          <a:spLocks/>
        </xdr:cNvSpPr>
      </xdr:nvSpPr>
      <xdr:spPr>
        <a:xfrm flipH="1">
          <a:off x="8191500" y="59235975"/>
          <a:ext cx="0" cy="1028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201</xdr:row>
      <xdr:rowOff>0</xdr:rowOff>
    </xdr:from>
    <xdr:to>
      <xdr:col>3</xdr:col>
      <xdr:colOff>123825</xdr:colOff>
      <xdr:row>236</xdr:row>
      <xdr:rowOff>247650</xdr:rowOff>
    </xdr:to>
    <xdr:sp>
      <xdr:nvSpPr>
        <xdr:cNvPr id="19" name="Line 1"/>
        <xdr:cNvSpPr>
          <a:spLocks/>
        </xdr:cNvSpPr>
      </xdr:nvSpPr>
      <xdr:spPr>
        <a:xfrm>
          <a:off x="6638925" y="59235975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201</xdr:row>
      <xdr:rowOff>0</xdr:rowOff>
    </xdr:from>
    <xdr:to>
      <xdr:col>5</xdr:col>
      <xdr:colOff>123825</xdr:colOff>
      <xdr:row>236</xdr:row>
      <xdr:rowOff>247650</xdr:rowOff>
    </xdr:to>
    <xdr:sp>
      <xdr:nvSpPr>
        <xdr:cNvPr id="20" name="Line 2"/>
        <xdr:cNvSpPr>
          <a:spLocks/>
        </xdr:cNvSpPr>
      </xdr:nvSpPr>
      <xdr:spPr>
        <a:xfrm flipH="1">
          <a:off x="8191500" y="59235975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250</xdr:row>
      <xdr:rowOff>0</xdr:rowOff>
    </xdr:from>
    <xdr:to>
      <xdr:col>3</xdr:col>
      <xdr:colOff>123825</xdr:colOff>
      <xdr:row>284</xdr:row>
      <xdr:rowOff>247650</xdr:rowOff>
    </xdr:to>
    <xdr:sp>
      <xdr:nvSpPr>
        <xdr:cNvPr id="21" name="Line 1"/>
        <xdr:cNvSpPr>
          <a:spLocks/>
        </xdr:cNvSpPr>
      </xdr:nvSpPr>
      <xdr:spPr>
        <a:xfrm>
          <a:off x="6638925" y="73723500"/>
          <a:ext cx="0" cy="1028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250</xdr:row>
      <xdr:rowOff>0</xdr:rowOff>
    </xdr:from>
    <xdr:to>
      <xdr:col>5</xdr:col>
      <xdr:colOff>123825</xdr:colOff>
      <xdr:row>284</xdr:row>
      <xdr:rowOff>247650</xdr:rowOff>
    </xdr:to>
    <xdr:sp>
      <xdr:nvSpPr>
        <xdr:cNvPr id="22" name="Line 2"/>
        <xdr:cNvSpPr>
          <a:spLocks/>
        </xdr:cNvSpPr>
      </xdr:nvSpPr>
      <xdr:spPr>
        <a:xfrm flipH="1">
          <a:off x="8191500" y="73723500"/>
          <a:ext cx="0" cy="1028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250</xdr:row>
      <xdr:rowOff>0</xdr:rowOff>
    </xdr:from>
    <xdr:to>
      <xdr:col>3</xdr:col>
      <xdr:colOff>123825</xdr:colOff>
      <xdr:row>285</xdr:row>
      <xdr:rowOff>247650</xdr:rowOff>
    </xdr:to>
    <xdr:sp>
      <xdr:nvSpPr>
        <xdr:cNvPr id="23" name="Line 1"/>
        <xdr:cNvSpPr>
          <a:spLocks/>
        </xdr:cNvSpPr>
      </xdr:nvSpPr>
      <xdr:spPr>
        <a:xfrm>
          <a:off x="6638925" y="73723500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250</xdr:row>
      <xdr:rowOff>0</xdr:rowOff>
    </xdr:from>
    <xdr:to>
      <xdr:col>5</xdr:col>
      <xdr:colOff>123825</xdr:colOff>
      <xdr:row>285</xdr:row>
      <xdr:rowOff>247650</xdr:rowOff>
    </xdr:to>
    <xdr:sp>
      <xdr:nvSpPr>
        <xdr:cNvPr id="24" name="Line 2"/>
        <xdr:cNvSpPr>
          <a:spLocks/>
        </xdr:cNvSpPr>
      </xdr:nvSpPr>
      <xdr:spPr>
        <a:xfrm flipH="1">
          <a:off x="8191500" y="73723500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299</xdr:row>
      <xdr:rowOff>0</xdr:rowOff>
    </xdr:from>
    <xdr:to>
      <xdr:col>3</xdr:col>
      <xdr:colOff>123825</xdr:colOff>
      <xdr:row>333</xdr:row>
      <xdr:rowOff>247650</xdr:rowOff>
    </xdr:to>
    <xdr:sp>
      <xdr:nvSpPr>
        <xdr:cNvPr id="25" name="Line 1"/>
        <xdr:cNvSpPr>
          <a:spLocks/>
        </xdr:cNvSpPr>
      </xdr:nvSpPr>
      <xdr:spPr>
        <a:xfrm>
          <a:off x="6638925" y="88211025"/>
          <a:ext cx="0" cy="1028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299</xdr:row>
      <xdr:rowOff>0</xdr:rowOff>
    </xdr:from>
    <xdr:to>
      <xdr:col>5</xdr:col>
      <xdr:colOff>123825</xdr:colOff>
      <xdr:row>333</xdr:row>
      <xdr:rowOff>247650</xdr:rowOff>
    </xdr:to>
    <xdr:sp>
      <xdr:nvSpPr>
        <xdr:cNvPr id="26" name="Line 2"/>
        <xdr:cNvSpPr>
          <a:spLocks/>
        </xdr:cNvSpPr>
      </xdr:nvSpPr>
      <xdr:spPr>
        <a:xfrm flipH="1">
          <a:off x="8191500" y="88211025"/>
          <a:ext cx="0" cy="1028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299</xdr:row>
      <xdr:rowOff>0</xdr:rowOff>
    </xdr:from>
    <xdr:to>
      <xdr:col>3</xdr:col>
      <xdr:colOff>123825</xdr:colOff>
      <xdr:row>334</xdr:row>
      <xdr:rowOff>247650</xdr:rowOff>
    </xdr:to>
    <xdr:sp>
      <xdr:nvSpPr>
        <xdr:cNvPr id="27" name="Line 1"/>
        <xdr:cNvSpPr>
          <a:spLocks/>
        </xdr:cNvSpPr>
      </xdr:nvSpPr>
      <xdr:spPr>
        <a:xfrm>
          <a:off x="6638925" y="88211025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299</xdr:row>
      <xdr:rowOff>0</xdr:rowOff>
    </xdr:from>
    <xdr:to>
      <xdr:col>5</xdr:col>
      <xdr:colOff>123825</xdr:colOff>
      <xdr:row>334</xdr:row>
      <xdr:rowOff>247650</xdr:rowOff>
    </xdr:to>
    <xdr:sp>
      <xdr:nvSpPr>
        <xdr:cNvPr id="28" name="Line 2"/>
        <xdr:cNvSpPr>
          <a:spLocks/>
        </xdr:cNvSpPr>
      </xdr:nvSpPr>
      <xdr:spPr>
        <a:xfrm flipH="1">
          <a:off x="8191500" y="88211025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348</xdr:row>
      <xdr:rowOff>0</xdr:rowOff>
    </xdr:from>
    <xdr:to>
      <xdr:col>3</xdr:col>
      <xdr:colOff>123825</xdr:colOff>
      <xdr:row>382</xdr:row>
      <xdr:rowOff>247650</xdr:rowOff>
    </xdr:to>
    <xdr:sp>
      <xdr:nvSpPr>
        <xdr:cNvPr id="29" name="Line 1"/>
        <xdr:cNvSpPr>
          <a:spLocks/>
        </xdr:cNvSpPr>
      </xdr:nvSpPr>
      <xdr:spPr>
        <a:xfrm>
          <a:off x="6638925" y="102698550"/>
          <a:ext cx="0" cy="1028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348</xdr:row>
      <xdr:rowOff>0</xdr:rowOff>
    </xdr:from>
    <xdr:to>
      <xdr:col>5</xdr:col>
      <xdr:colOff>123825</xdr:colOff>
      <xdr:row>382</xdr:row>
      <xdr:rowOff>247650</xdr:rowOff>
    </xdr:to>
    <xdr:sp>
      <xdr:nvSpPr>
        <xdr:cNvPr id="30" name="Line 2"/>
        <xdr:cNvSpPr>
          <a:spLocks/>
        </xdr:cNvSpPr>
      </xdr:nvSpPr>
      <xdr:spPr>
        <a:xfrm flipH="1">
          <a:off x="8191500" y="102698550"/>
          <a:ext cx="0" cy="1028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348</xdr:row>
      <xdr:rowOff>0</xdr:rowOff>
    </xdr:from>
    <xdr:to>
      <xdr:col>3</xdr:col>
      <xdr:colOff>123825</xdr:colOff>
      <xdr:row>383</xdr:row>
      <xdr:rowOff>247650</xdr:rowOff>
    </xdr:to>
    <xdr:sp>
      <xdr:nvSpPr>
        <xdr:cNvPr id="31" name="Line 1"/>
        <xdr:cNvSpPr>
          <a:spLocks/>
        </xdr:cNvSpPr>
      </xdr:nvSpPr>
      <xdr:spPr>
        <a:xfrm>
          <a:off x="6638925" y="102698550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348</xdr:row>
      <xdr:rowOff>0</xdr:rowOff>
    </xdr:from>
    <xdr:to>
      <xdr:col>5</xdr:col>
      <xdr:colOff>123825</xdr:colOff>
      <xdr:row>383</xdr:row>
      <xdr:rowOff>247650</xdr:rowOff>
    </xdr:to>
    <xdr:sp>
      <xdr:nvSpPr>
        <xdr:cNvPr id="32" name="Line 2"/>
        <xdr:cNvSpPr>
          <a:spLocks/>
        </xdr:cNvSpPr>
      </xdr:nvSpPr>
      <xdr:spPr>
        <a:xfrm flipH="1">
          <a:off x="8191500" y="102698550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397</xdr:row>
      <xdr:rowOff>0</xdr:rowOff>
    </xdr:from>
    <xdr:to>
      <xdr:col>3</xdr:col>
      <xdr:colOff>123825</xdr:colOff>
      <xdr:row>431</xdr:row>
      <xdr:rowOff>247650</xdr:rowOff>
    </xdr:to>
    <xdr:sp>
      <xdr:nvSpPr>
        <xdr:cNvPr id="33" name="Line 1"/>
        <xdr:cNvSpPr>
          <a:spLocks/>
        </xdr:cNvSpPr>
      </xdr:nvSpPr>
      <xdr:spPr>
        <a:xfrm>
          <a:off x="6638925" y="117186075"/>
          <a:ext cx="0" cy="1028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397</xdr:row>
      <xdr:rowOff>0</xdr:rowOff>
    </xdr:from>
    <xdr:to>
      <xdr:col>5</xdr:col>
      <xdr:colOff>123825</xdr:colOff>
      <xdr:row>431</xdr:row>
      <xdr:rowOff>247650</xdr:rowOff>
    </xdr:to>
    <xdr:sp>
      <xdr:nvSpPr>
        <xdr:cNvPr id="34" name="Line 2"/>
        <xdr:cNvSpPr>
          <a:spLocks/>
        </xdr:cNvSpPr>
      </xdr:nvSpPr>
      <xdr:spPr>
        <a:xfrm flipH="1">
          <a:off x="8191500" y="117186075"/>
          <a:ext cx="0" cy="1028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397</xdr:row>
      <xdr:rowOff>0</xdr:rowOff>
    </xdr:from>
    <xdr:to>
      <xdr:col>3</xdr:col>
      <xdr:colOff>123825</xdr:colOff>
      <xdr:row>432</xdr:row>
      <xdr:rowOff>247650</xdr:rowOff>
    </xdr:to>
    <xdr:sp>
      <xdr:nvSpPr>
        <xdr:cNvPr id="35" name="Line 1"/>
        <xdr:cNvSpPr>
          <a:spLocks/>
        </xdr:cNvSpPr>
      </xdr:nvSpPr>
      <xdr:spPr>
        <a:xfrm>
          <a:off x="6638925" y="117186075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397</xdr:row>
      <xdr:rowOff>0</xdr:rowOff>
    </xdr:from>
    <xdr:to>
      <xdr:col>5</xdr:col>
      <xdr:colOff>123825</xdr:colOff>
      <xdr:row>432</xdr:row>
      <xdr:rowOff>247650</xdr:rowOff>
    </xdr:to>
    <xdr:sp>
      <xdr:nvSpPr>
        <xdr:cNvPr id="36" name="Line 2"/>
        <xdr:cNvSpPr>
          <a:spLocks/>
        </xdr:cNvSpPr>
      </xdr:nvSpPr>
      <xdr:spPr>
        <a:xfrm flipH="1">
          <a:off x="8191500" y="117186075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446</xdr:row>
      <xdr:rowOff>0</xdr:rowOff>
    </xdr:from>
    <xdr:to>
      <xdr:col>3</xdr:col>
      <xdr:colOff>123825</xdr:colOff>
      <xdr:row>480</xdr:row>
      <xdr:rowOff>247650</xdr:rowOff>
    </xdr:to>
    <xdr:sp>
      <xdr:nvSpPr>
        <xdr:cNvPr id="37" name="Line 1"/>
        <xdr:cNvSpPr>
          <a:spLocks/>
        </xdr:cNvSpPr>
      </xdr:nvSpPr>
      <xdr:spPr>
        <a:xfrm>
          <a:off x="6638925" y="131673600"/>
          <a:ext cx="0" cy="1028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446</xdr:row>
      <xdr:rowOff>0</xdr:rowOff>
    </xdr:from>
    <xdr:to>
      <xdr:col>5</xdr:col>
      <xdr:colOff>123825</xdr:colOff>
      <xdr:row>480</xdr:row>
      <xdr:rowOff>247650</xdr:rowOff>
    </xdr:to>
    <xdr:sp>
      <xdr:nvSpPr>
        <xdr:cNvPr id="38" name="Line 2"/>
        <xdr:cNvSpPr>
          <a:spLocks/>
        </xdr:cNvSpPr>
      </xdr:nvSpPr>
      <xdr:spPr>
        <a:xfrm flipH="1">
          <a:off x="8191500" y="131673600"/>
          <a:ext cx="0" cy="1028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446</xdr:row>
      <xdr:rowOff>0</xdr:rowOff>
    </xdr:from>
    <xdr:to>
      <xdr:col>3</xdr:col>
      <xdr:colOff>123825</xdr:colOff>
      <xdr:row>481</xdr:row>
      <xdr:rowOff>247650</xdr:rowOff>
    </xdr:to>
    <xdr:sp>
      <xdr:nvSpPr>
        <xdr:cNvPr id="39" name="Line 1"/>
        <xdr:cNvSpPr>
          <a:spLocks/>
        </xdr:cNvSpPr>
      </xdr:nvSpPr>
      <xdr:spPr>
        <a:xfrm>
          <a:off x="6638925" y="131673600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446</xdr:row>
      <xdr:rowOff>0</xdr:rowOff>
    </xdr:from>
    <xdr:to>
      <xdr:col>5</xdr:col>
      <xdr:colOff>123825</xdr:colOff>
      <xdr:row>481</xdr:row>
      <xdr:rowOff>247650</xdr:rowOff>
    </xdr:to>
    <xdr:sp>
      <xdr:nvSpPr>
        <xdr:cNvPr id="40" name="Line 2"/>
        <xdr:cNvSpPr>
          <a:spLocks/>
        </xdr:cNvSpPr>
      </xdr:nvSpPr>
      <xdr:spPr>
        <a:xfrm flipH="1">
          <a:off x="8191500" y="131673600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495</xdr:row>
      <xdr:rowOff>0</xdr:rowOff>
    </xdr:from>
    <xdr:to>
      <xdr:col>3</xdr:col>
      <xdr:colOff>123825</xdr:colOff>
      <xdr:row>530</xdr:row>
      <xdr:rowOff>247650</xdr:rowOff>
    </xdr:to>
    <xdr:sp>
      <xdr:nvSpPr>
        <xdr:cNvPr id="41" name="Line 1"/>
        <xdr:cNvSpPr>
          <a:spLocks/>
        </xdr:cNvSpPr>
      </xdr:nvSpPr>
      <xdr:spPr>
        <a:xfrm>
          <a:off x="6638925" y="146161125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495</xdr:row>
      <xdr:rowOff>0</xdr:rowOff>
    </xdr:from>
    <xdr:to>
      <xdr:col>5</xdr:col>
      <xdr:colOff>123825</xdr:colOff>
      <xdr:row>530</xdr:row>
      <xdr:rowOff>247650</xdr:rowOff>
    </xdr:to>
    <xdr:sp>
      <xdr:nvSpPr>
        <xdr:cNvPr id="42" name="Line 2"/>
        <xdr:cNvSpPr>
          <a:spLocks/>
        </xdr:cNvSpPr>
      </xdr:nvSpPr>
      <xdr:spPr>
        <a:xfrm flipH="1">
          <a:off x="8191500" y="146161125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495</xdr:row>
      <xdr:rowOff>0</xdr:rowOff>
    </xdr:from>
    <xdr:to>
      <xdr:col>3</xdr:col>
      <xdr:colOff>123825</xdr:colOff>
      <xdr:row>531</xdr:row>
      <xdr:rowOff>247650</xdr:rowOff>
    </xdr:to>
    <xdr:sp>
      <xdr:nvSpPr>
        <xdr:cNvPr id="43" name="Line 1"/>
        <xdr:cNvSpPr>
          <a:spLocks/>
        </xdr:cNvSpPr>
      </xdr:nvSpPr>
      <xdr:spPr>
        <a:xfrm>
          <a:off x="6638925" y="146161125"/>
          <a:ext cx="0" cy="1087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495</xdr:row>
      <xdr:rowOff>0</xdr:rowOff>
    </xdr:from>
    <xdr:to>
      <xdr:col>5</xdr:col>
      <xdr:colOff>123825</xdr:colOff>
      <xdr:row>531</xdr:row>
      <xdr:rowOff>247650</xdr:rowOff>
    </xdr:to>
    <xdr:sp>
      <xdr:nvSpPr>
        <xdr:cNvPr id="44" name="Line 2"/>
        <xdr:cNvSpPr>
          <a:spLocks/>
        </xdr:cNvSpPr>
      </xdr:nvSpPr>
      <xdr:spPr>
        <a:xfrm flipH="1">
          <a:off x="8191500" y="146161125"/>
          <a:ext cx="0" cy="1087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544</xdr:row>
      <xdr:rowOff>0</xdr:rowOff>
    </xdr:from>
    <xdr:to>
      <xdr:col>3</xdr:col>
      <xdr:colOff>123825</xdr:colOff>
      <xdr:row>579</xdr:row>
      <xdr:rowOff>247650</xdr:rowOff>
    </xdr:to>
    <xdr:sp>
      <xdr:nvSpPr>
        <xdr:cNvPr id="45" name="Line 1"/>
        <xdr:cNvSpPr>
          <a:spLocks/>
        </xdr:cNvSpPr>
      </xdr:nvSpPr>
      <xdr:spPr>
        <a:xfrm>
          <a:off x="6638925" y="160648650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544</xdr:row>
      <xdr:rowOff>0</xdr:rowOff>
    </xdr:from>
    <xdr:to>
      <xdr:col>5</xdr:col>
      <xdr:colOff>123825</xdr:colOff>
      <xdr:row>579</xdr:row>
      <xdr:rowOff>247650</xdr:rowOff>
    </xdr:to>
    <xdr:sp>
      <xdr:nvSpPr>
        <xdr:cNvPr id="46" name="Line 2"/>
        <xdr:cNvSpPr>
          <a:spLocks/>
        </xdr:cNvSpPr>
      </xdr:nvSpPr>
      <xdr:spPr>
        <a:xfrm flipH="1">
          <a:off x="8191500" y="160648650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544</xdr:row>
      <xdr:rowOff>0</xdr:rowOff>
    </xdr:from>
    <xdr:to>
      <xdr:col>3</xdr:col>
      <xdr:colOff>123825</xdr:colOff>
      <xdr:row>580</xdr:row>
      <xdr:rowOff>247650</xdr:rowOff>
    </xdr:to>
    <xdr:sp>
      <xdr:nvSpPr>
        <xdr:cNvPr id="47" name="Line 1"/>
        <xdr:cNvSpPr>
          <a:spLocks/>
        </xdr:cNvSpPr>
      </xdr:nvSpPr>
      <xdr:spPr>
        <a:xfrm>
          <a:off x="6638925" y="160648650"/>
          <a:ext cx="0" cy="1087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544</xdr:row>
      <xdr:rowOff>0</xdr:rowOff>
    </xdr:from>
    <xdr:to>
      <xdr:col>5</xdr:col>
      <xdr:colOff>123825</xdr:colOff>
      <xdr:row>580</xdr:row>
      <xdr:rowOff>247650</xdr:rowOff>
    </xdr:to>
    <xdr:sp>
      <xdr:nvSpPr>
        <xdr:cNvPr id="48" name="Line 2"/>
        <xdr:cNvSpPr>
          <a:spLocks/>
        </xdr:cNvSpPr>
      </xdr:nvSpPr>
      <xdr:spPr>
        <a:xfrm flipH="1">
          <a:off x="8191500" y="160648650"/>
          <a:ext cx="0" cy="1087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593</xdr:row>
      <xdr:rowOff>0</xdr:rowOff>
    </xdr:from>
    <xdr:to>
      <xdr:col>3</xdr:col>
      <xdr:colOff>123825</xdr:colOff>
      <xdr:row>628</xdr:row>
      <xdr:rowOff>247650</xdr:rowOff>
    </xdr:to>
    <xdr:sp>
      <xdr:nvSpPr>
        <xdr:cNvPr id="49" name="Line 1"/>
        <xdr:cNvSpPr>
          <a:spLocks/>
        </xdr:cNvSpPr>
      </xdr:nvSpPr>
      <xdr:spPr>
        <a:xfrm>
          <a:off x="6638925" y="175136175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593</xdr:row>
      <xdr:rowOff>0</xdr:rowOff>
    </xdr:from>
    <xdr:to>
      <xdr:col>5</xdr:col>
      <xdr:colOff>123825</xdr:colOff>
      <xdr:row>628</xdr:row>
      <xdr:rowOff>247650</xdr:rowOff>
    </xdr:to>
    <xdr:sp>
      <xdr:nvSpPr>
        <xdr:cNvPr id="50" name="Line 2"/>
        <xdr:cNvSpPr>
          <a:spLocks/>
        </xdr:cNvSpPr>
      </xdr:nvSpPr>
      <xdr:spPr>
        <a:xfrm flipH="1">
          <a:off x="8191500" y="175136175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593</xdr:row>
      <xdr:rowOff>0</xdr:rowOff>
    </xdr:from>
    <xdr:to>
      <xdr:col>3</xdr:col>
      <xdr:colOff>123825</xdr:colOff>
      <xdr:row>629</xdr:row>
      <xdr:rowOff>247650</xdr:rowOff>
    </xdr:to>
    <xdr:sp>
      <xdr:nvSpPr>
        <xdr:cNvPr id="51" name="Line 1"/>
        <xdr:cNvSpPr>
          <a:spLocks/>
        </xdr:cNvSpPr>
      </xdr:nvSpPr>
      <xdr:spPr>
        <a:xfrm>
          <a:off x="6638925" y="175136175"/>
          <a:ext cx="0" cy="1087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593</xdr:row>
      <xdr:rowOff>0</xdr:rowOff>
    </xdr:from>
    <xdr:to>
      <xdr:col>5</xdr:col>
      <xdr:colOff>123825</xdr:colOff>
      <xdr:row>629</xdr:row>
      <xdr:rowOff>247650</xdr:rowOff>
    </xdr:to>
    <xdr:sp>
      <xdr:nvSpPr>
        <xdr:cNvPr id="52" name="Line 2"/>
        <xdr:cNvSpPr>
          <a:spLocks/>
        </xdr:cNvSpPr>
      </xdr:nvSpPr>
      <xdr:spPr>
        <a:xfrm flipH="1">
          <a:off x="8191500" y="175136175"/>
          <a:ext cx="0" cy="1087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642</xdr:row>
      <xdr:rowOff>0</xdr:rowOff>
    </xdr:from>
    <xdr:to>
      <xdr:col>3</xdr:col>
      <xdr:colOff>123825</xdr:colOff>
      <xdr:row>677</xdr:row>
      <xdr:rowOff>247650</xdr:rowOff>
    </xdr:to>
    <xdr:sp>
      <xdr:nvSpPr>
        <xdr:cNvPr id="53" name="Line 1"/>
        <xdr:cNvSpPr>
          <a:spLocks/>
        </xdr:cNvSpPr>
      </xdr:nvSpPr>
      <xdr:spPr>
        <a:xfrm>
          <a:off x="6638925" y="189547500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642</xdr:row>
      <xdr:rowOff>0</xdr:rowOff>
    </xdr:from>
    <xdr:to>
      <xdr:col>5</xdr:col>
      <xdr:colOff>123825</xdr:colOff>
      <xdr:row>677</xdr:row>
      <xdr:rowOff>247650</xdr:rowOff>
    </xdr:to>
    <xdr:sp>
      <xdr:nvSpPr>
        <xdr:cNvPr id="54" name="Line 2"/>
        <xdr:cNvSpPr>
          <a:spLocks/>
        </xdr:cNvSpPr>
      </xdr:nvSpPr>
      <xdr:spPr>
        <a:xfrm flipH="1">
          <a:off x="8191500" y="189547500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642</xdr:row>
      <xdr:rowOff>0</xdr:rowOff>
    </xdr:from>
    <xdr:to>
      <xdr:col>3</xdr:col>
      <xdr:colOff>123825</xdr:colOff>
      <xdr:row>678</xdr:row>
      <xdr:rowOff>247650</xdr:rowOff>
    </xdr:to>
    <xdr:sp>
      <xdr:nvSpPr>
        <xdr:cNvPr id="55" name="Line 1"/>
        <xdr:cNvSpPr>
          <a:spLocks/>
        </xdr:cNvSpPr>
      </xdr:nvSpPr>
      <xdr:spPr>
        <a:xfrm>
          <a:off x="6638925" y="189547500"/>
          <a:ext cx="0" cy="1087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642</xdr:row>
      <xdr:rowOff>0</xdr:rowOff>
    </xdr:from>
    <xdr:to>
      <xdr:col>5</xdr:col>
      <xdr:colOff>123825</xdr:colOff>
      <xdr:row>678</xdr:row>
      <xdr:rowOff>247650</xdr:rowOff>
    </xdr:to>
    <xdr:sp>
      <xdr:nvSpPr>
        <xdr:cNvPr id="56" name="Line 2"/>
        <xdr:cNvSpPr>
          <a:spLocks/>
        </xdr:cNvSpPr>
      </xdr:nvSpPr>
      <xdr:spPr>
        <a:xfrm flipH="1">
          <a:off x="8191500" y="189547500"/>
          <a:ext cx="0" cy="1087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726</xdr:row>
      <xdr:rowOff>0</xdr:rowOff>
    </xdr:from>
    <xdr:to>
      <xdr:col>3</xdr:col>
      <xdr:colOff>123825</xdr:colOff>
      <xdr:row>761</xdr:row>
      <xdr:rowOff>247650</xdr:rowOff>
    </xdr:to>
    <xdr:sp>
      <xdr:nvSpPr>
        <xdr:cNvPr id="57" name="Line 1"/>
        <xdr:cNvSpPr>
          <a:spLocks/>
        </xdr:cNvSpPr>
      </xdr:nvSpPr>
      <xdr:spPr>
        <a:xfrm>
          <a:off x="6638925" y="214293450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726</xdr:row>
      <xdr:rowOff>0</xdr:rowOff>
    </xdr:from>
    <xdr:to>
      <xdr:col>5</xdr:col>
      <xdr:colOff>123825</xdr:colOff>
      <xdr:row>761</xdr:row>
      <xdr:rowOff>247650</xdr:rowOff>
    </xdr:to>
    <xdr:sp>
      <xdr:nvSpPr>
        <xdr:cNvPr id="58" name="Line 2"/>
        <xdr:cNvSpPr>
          <a:spLocks/>
        </xdr:cNvSpPr>
      </xdr:nvSpPr>
      <xdr:spPr>
        <a:xfrm flipH="1">
          <a:off x="8191500" y="214293450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726</xdr:row>
      <xdr:rowOff>0</xdr:rowOff>
    </xdr:from>
    <xdr:to>
      <xdr:col>3</xdr:col>
      <xdr:colOff>123825</xdr:colOff>
      <xdr:row>762</xdr:row>
      <xdr:rowOff>247650</xdr:rowOff>
    </xdr:to>
    <xdr:sp>
      <xdr:nvSpPr>
        <xdr:cNvPr id="59" name="Line 1"/>
        <xdr:cNvSpPr>
          <a:spLocks/>
        </xdr:cNvSpPr>
      </xdr:nvSpPr>
      <xdr:spPr>
        <a:xfrm>
          <a:off x="6638925" y="214293450"/>
          <a:ext cx="0" cy="1087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726</xdr:row>
      <xdr:rowOff>0</xdr:rowOff>
    </xdr:from>
    <xdr:to>
      <xdr:col>5</xdr:col>
      <xdr:colOff>123825</xdr:colOff>
      <xdr:row>762</xdr:row>
      <xdr:rowOff>247650</xdr:rowOff>
    </xdr:to>
    <xdr:sp>
      <xdr:nvSpPr>
        <xdr:cNvPr id="60" name="Line 2"/>
        <xdr:cNvSpPr>
          <a:spLocks/>
        </xdr:cNvSpPr>
      </xdr:nvSpPr>
      <xdr:spPr>
        <a:xfrm flipH="1">
          <a:off x="8191500" y="214293450"/>
          <a:ext cx="0" cy="1087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774</xdr:row>
      <xdr:rowOff>0</xdr:rowOff>
    </xdr:from>
    <xdr:to>
      <xdr:col>3</xdr:col>
      <xdr:colOff>123825</xdr:colOff>
      <xdr:row>792</xdr:row>
      <xdr:rowOff>247650</xdr:rowOff>
    </xdr:to>
    <xdr:sp>
      <xdr:nvSpPr>
        <xdr:cNvPr id="61" name="Line 1"/>
        <xdr:cNvSpPr>
          <a:spLocks/>
        </xdr:cNvSpPr>
      </xdr:nvSpPr>
      <xdr:spPr>
        <a:xfrm>
          <a:off x="6638925" y="228771450"/>
          <a:ext cx="0" cy="659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774</xdr:row>
      <xdr:rowOff>0</xdr:rowOff>
    </xdr:from>
    <xdr:to>
      <xdr:col>5</xdr:col>
      <xdr:colOff>123825</xdr:colOff>
      <xdr:row>792</xdr:row>
      <xdr:rowOff>247650</xdr:rowOff>
    </xdr:to>
    <xdr:sp>
      <xdr:nvSpPr>
        <xdr:cNvPr id="62" name="Line 2"/>
        <xdr:cNvSpPr>
          <a:spLocks/>
        </xdr:cNvSpPr>
      </xdr:nvSpPr>
      <xdr:spPr>
        <a:xfrm flipH="1">
          <a:off x="8191500" y="228771450"/>
          <a:ext cx="0" cy="659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774</xdr:row>
      <xdr:rowOff>0</xdr:rowOff>
    </xdr:from>
    <xdr:to>
      <xdr:col>3</xdr:col>
      <xdr:colOff>123825</xdr:colOff>
      <xdr:row>793</xdr:row>
      <xdr:rowOff>247650</xdr:rowOff>
    </xdr:to>
    <xdr:sp>
      <xdr:nvSpPr>
        <xdr:cNvPr id="63" name="Line 1"/>
        <xdr:cNvSpPr>
          <a:spLocks/>
        </xdr:cNvSpPr>
      </xdr:nvSpPr>
      <xdr:spPr>
        <a:xfrm>
          <a:off x="6638925" y="228771450"/>
          <a:ext cx="0" cy="6943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774</xdr:row>
      <xdr:rowOff>0</xdr:rowOff>
    </xdr:from>
    <xdr:to>
      <xdr:col>5</xdr:col>
      <xdr:colOff>123825</xdr:colOff>
      <xdr:row>793</xdr:row>
      <xdr:rowOff>247650</xdr:rowOff>
    </xdr:to>
    <xdr:sp>
      <xdr:nvSpPr>
        <xdr:cNvPr id="64" name="Line 2"/>
        <xdr:cNvSpPr>
          <a:spLocks/>
        </xdr:cNvSpPr>
      </xdr:nvSpPr>
      <xdr:spPr>
        <a:xfrm flipH="1">
          <a:off x="8191500" y="228771450"/>
          <a:ext cx="0" cy="6943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1971675</xdr:colOff>
      <xdr:row>376</xdr:row>
      <xdr:rowOff>47625</xdr:rowOff>
    </xdr:from>
    <xdr:ext cx="76200" cy="314325"/>
    <xdr:sp>
      <xdr:nvSpPr>
        <xdr:cNvPr id="1" name="Text Box 59"/>
        <xdr:cNvSpPr txBox="1">
          <a:spLocks noChangeArrowheads="1"/>
        </xdr:cNvSpPr>
      </xdr:nvSpPr>
      <xdr:spPr>
        <a:xfrm>
          <a:off x="2400300" y="7267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375</xdr:row>
      <xdr:rowOff>257175</xdr:rowOff>
    </xdr:from>
    <xdr:to>
      <xdr:col>3</xdr:col>
      <xdr:colOff>9525</xdr:colOff>
      <xdr:row>385</xdr:row>
      <xdr:rowOff>0</xdr:rowOff>
    </xdr:to>
    <xdr:sp>
      <xdr:nvSpPr>
        <xdr:cNvPr id="2" name="Line 60"/>
        <xdr:cNvSpPr>
          <a:spLocks/>
        </xdr:cNvSpPr>
      </xdr:nvSpPr>
      <xdr:spPr>
        <a:xfrm>
          <a:off x="4705350" y="72609075"/>
          <a:ext cx="952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375</xdr:row>
      <xdr:rowOff>266700</xdr:rowOff>
    </xdr:from>
    <xdr:to>
      <xdr:col>5</xdr:col>
      <xdr:colOff>95250</xdr:colOff>
      <xdr:row>388</xdr:row>
      <xdr:rowOff>9525</xdr:rowOff>
    </xdr:to>
    <xdr:sp>
      <xdr:nvSpPr>
        <xdr:cNvPr id="3" name="Line 61"/>
        <xdr:cNvSpPr>
          <a:spLocks/>
        </xdr:cNvSpPr>
      </xdr:nvSpPr>
      <xdr:spPr>
        <a:xfrm flipH="1">
          <a:off x="6019800" y="72618600"/>
          <a:ext cx="1905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376</xdr:row>
      <xdr:rowOff>9525</xdr:rowOff>
    </xdr:from>
    <xdr:to>
      <xdr:col>8</xdr:col>
      <xdr:colOff>104775</xdr:colOff>
      <xdr:row>385</xdr:row>
      <xdr:rowOff>0</xdr:rowOff>
    </xdr:to>
    <xdr:sp>
      <xdr:nvSpPr>
        <xdr:cNvPr id="4" name="Line 62"/>
        <xdr:cNvSpPr>
          <a:spLocks/>
        </xdr:cNvSpPr>
      </xdr:nvSpPr>
      <xdr:spPr>
        <a:xfrm flipH="1">
          <a:off x="7753350" y="72637650"/>
          <a:ext cx="9525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391</xdr:row>
      <xdr:rowOff>9525</xdr:rowOff>
    </xdr:from>
    <xdr:to>
      <xdr:col>3</xdr:col>
      <xdr:colOff>19050</xdr:colOff>
      <xdr:row>407</xdr:row>
      <xdr:rowOff>0</xdr:rowOff>
    </xdr:to>
    <xdr:sp>
      <xdr:nvSpPr>
        <xdr:cNvPr id="5" name="Line 63"/>
        <xdr:cNvSpPr>
          <a:spLocks/>
        </xdr:cNvSpPr>
      </xdr:nvSpPr>
      <xdr:spPr>
        <a:xfrm flipH="1">
          <a:off x="4714875" y="76781025"/>
          <a:ext cx="9525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390</xdr:row>
      <xdr:rowOff>257175</xdr:rowOff>
    </xdr:from>
    <xdr:to>
      <xdr:col>5</xdr:col>
      <xdr:colOff>76200</xdr:colOff>
      <xdr:row>413</xdr:row>
      <xdr:rowOff>0</xdr:rowOff>
    </xdr:to>
    <xdr:sp>
      <xdr:nvSpPr>
        <xdr:cNvPr id="6" name="Line 64"/>
        <xdr:cNvSpPr>
          <a:spLocks/>
        </xdr:cNvSpPr>
      </xdr:nvSpPr>
      <xdr:spPr>
        <a:xfrm>
          <a:off x="6019800" y="76752450"/>
          <a:ext cx="0" cy="610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391</xdr:row>
      <xdr:rowOff>19050</xdr:rowOff>
    </xdr:from>
    <xdr:to>
      <xdr:col>8</xdr:col>
      <xdr:colOff>114300</xdr:colOff>
      <xdr:row>407</xdr:row>
      <xdr:rowOff>0</xdr:rowOff>
    </xdr:to>
    <xdr:sp>
      <xdr:nvSpPr>
        <xdr:cNvPr id="7" name="Line 65"/>
        <xdr:cNvSpPr>
          <a:spLocks/>
        </xdr:cNvSpPr>
      </xdr:nvSpPr>
      <xdr:spPr>
        <a:xfrm flipH="1">
          <a:off x="7743825" y="76790550"/>
          <a:ext cx="28575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1971675</xdr:colOff>
      <xdr:row>505</xdr:row>
      <xdr:rowOff>47625</xdr:rowOff>
    </xdr:from>
    <xdr:ext cx="76200" cy="323850"/>
    <xdr:sp>
      <xdr:nvSpPr>
        <xdr:cNvPr id="8" name="Text Box 59"/>
        <xdr:cNvSpPr txBox="1">
          <a:spLocks noChangeArrowheads="1"/>
        </xdr:cNvSpPr>
      </xdr:nvSpPr>
      <xdr:spPr>
        <a:xfrm>
          <a:off x="2400300" y="108508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504</xdr:row>
      <xdr:rowOff>257175</xdr:rowOff>
    </xdr:from>
    <xdr:to>
      <xdr:col>3</xdr:col>
      <xdr:colOff>9525</xdr:colOff>
      <xdr:row>514</xdr:row>
      <xdr:rowOff>0</xdr:rowOff>
    </xdr:to>
    <xdr:sp>
      <xdr:nvSpPr>
        <xdr:cNvPr id="9" name="Line 60"/>
        <xdr:cNvSpPr>
          <a:spLocks/>
        </xdr:cNvSpPr>
      </xdr:nvSpPr>
      <xdr:spPr>
        <a:xfrm>
          <a:off x="4705350" y="108442125"/>
          <a:ext cx="952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504</xdr:row>
      <xdr:rowOff>266700</xdr:rowOff>
    </xdr:from>
    <xdr:to>
      <xdr:col>5</xdr:col>
      <xdr:colOff>95250</xdr:colOff>
      <xdr:row>517</xdr:row>
      <xdr:rowOff>9525</xdr:rowOff>
    </xdr:to>
    <xdr:sp>
      <xdr:nvSpPr>
        <xdr:cNvPr id="10" name="Line 61"/>
        <xdr:cNvSpPr>
          <a:spLocks/>
        </xdr:cNvSpPr>
      </xdr:nvSpPr>
      <xdr:spPr>
        <a:xfrm flipH="1">
          <a:off x="6019800" y="108451650"/>
          <a:ext cx="1905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505</xdr:row>
      <xdr:rowOff>9525</xdr:rowOff>
    </xdr:from>
    <xdr:to>
      <xdr:col>8</xdr:col>
      <xdr:colOff>104775</xdr:colOff>
      <xdr:row>514</xdr:row>
      <xdr:rowOff>0</xdr:rowOff>
    </xdr:to>
    <xdr:sp>
      <xdr:nvSpPr>
        <xdr:cNvPr id="11" name="Line 62"/>
        <xdr:cNvSpPr>
          <a:spLocks/>
        </xdr:cNvSpPr>
      </xdr:nvSpPr>
      <xdr:spPr>
        <a:xfrm flipH="1">
          <a:off x="7753350" y="108470700"/>
          <a:ext cx="9525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520</xdr:row>
      <xdr:rowOff>9525</xdr:rowOff>
    </xdr:from>
    <xdr:to>
      <xdr:col>3</xdr:col>
      <xdr:colOff>19050</xdr:colOff>
      <xdr:row>536</xdr:row>
      <xdr:rowOff>0</xdr:rowOff>
    </xdr:to>
    <xdr:sp>
      <xdr:nvSpPr>
        <xdr:cNvPr id="12" name="Line 63"/>
        <xdr:cNvSpPr>
          <a:spLocks/>
        </xdr:cNvSpPr>
      </xdr:nvSpPr>
      <xdr:spPr>
        <a:xfrm flipH="1">
          <a:off x="4714875" y="112614075"/>
          <a:ext cx="9525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519</xdr:row>
      <xdr:rowOff>257175</xdr:rowOff>
    </xdr:from>
    <xdr:to>
      <xdr:col>5</xdr:col>
      <xdr:colOff>76200</xdr:colOff>
      <xdr:row>542</xdr:row>
      <xdr:rowOff>0</xdr:rowOff>
    </xdr:to>
    <xdr:sp>
      <xdr:nvSpPr>
        <xdr:cNvPr id="13" name="Line 64"/>
        <xdr:cNvSpPr>
          <a:spLocks/>
        </xdr:cNvSpPr>
      </xdr:nvSpPr>
      <xdr:spPr>
        <a:xfrm>
          <a:off x="6019800" y="112585500"/>
          <a:ext cx="0" cy="610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520</xdr:row>
      <xdr:rowOff>19050</xdr:rowOff>
    </xdr:from>
    <xdr:to>
      <xdr:col>8</xdr:col>
      <xdr:colOff>114300</xdr:colOff>
      <xdr:row>536</xdr:row>
      <xdr:rowOff>0</xdr:rowOff>
    </xdr:to>
    <xdr:sp>
      <xdr:nvSpPr>
        <xdr:cNvPr id="14" name="Line 65"/>
        <xdr:cNvSpPr>
          <a:spLocks/>
        </xdr:cNvSpPr>
      </xdr:nvSpPr>
      <xdr:spPr>
        <a:xfrm flipH="1">
          <a:off x="7743825" y="112623600"/>
          <a:ext cx="28575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1971675</xdr:colOff>
      <xdr:row>553</xdr:row>
      <xdr:rowOff>47625</xdr:rowOff>
    </xdr:from>
    <xdr:ext cx="76200" cy="323850"/>
    <xdr:sp>
      <xdr:nvSpPr>
        <xdr:cNvPr id="15" name="Text Box 59"/>
        <xdr:cNvSpPr txBox="1">
          <a:spLocks noChangeArrowheads="1"/>
        </xdr:cNvSpPr>
      </xdr:nvSpPr>
      <xdr:spPr>
        <a:xfrm>
          <a:off x="2400300" y="121681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552</xdr:row>
      <xdr:rowOff>257175</xdr:rowOff>
    </xdr:from>
    <xdr:to>
      <xdr:col>3</xdr:col>
      <xdr:colOff>9525</xdr:colOff>
      <xdr:row>562</xdr:row>
      <xdr:rowOff>0</xdr:rowOff>
    </xdr:to>
    <xdr:sp>
      <xdr:nvSpPr>
        <xdr:cNvPr id="16" name="Line 60"/>
        <xdr:cNvSpPr>
          <a:spLocks/>
        </xdr:cNvSpPr>
      </xdr:nvSpPr>
      <xdr:spPr>
        <a:xfrm>
          <a:off x="4705350" y="121615200"/>
          <a:ext cx="952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552</xdr:row>
      <xdr:rowOff>266700</xdr:rowOff>
    </xdr:from>
    <xdr:to>
      <xdr:col>5</xdr:col>
      <xdr:colOff>95250</xdr:colOff>
      <xdr:row>565</xdr:row>
      <xdr:rowOff>9525</xdr:rowOff>
    </xdr:to>
    <xdr:sp>
      <xdr:nvSpPr>
        <xdr:cNvPr id="17" name="Line 61"/>
        <xdr:cNvSpPr>
          <a:spLocks/>
        </xdr:cNvSpPr>
      </xdr:nvSpPr>
      <xdr:spPr>
        <a:xfrm flipH="1">
          <a:off x="6019800" y="121624725"/>
          <a:ext cx="1905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553</xdr:row>
      <xdr:rowOff>9525</xdr:rowOff>
    </xdr:from>
    <xdr:to>
      <xdr:col>8</xdr:col>
      <xdr:colOff>104775</xdr:colOff>
      <xdr:row>562</xdr:row>
      <xdr:rowOff>0</xdr:rowOff>
    </xdr:to>
    <xdr:sp>
      <xdr:nvSpPr>
        <xdr:cNvPr id="18" name="Line 62"/>
        <xdr:cNvSpPr>
          <a:spLocks/>
        </xdr:cNvSpPr>
      </xdr:nvSpPr>
      <xdr:spPr>
        <a:xfrm flipH="1">
          <a:off x="7753350" y="121643775"/>
          <a:ext cx="9525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568</xdr:row>
      <xdr:rowOff>9525</xdr:rowOff>
    </xdr:from>
    <xdr:to>
      <xdr:col>3</xdr:col>
      <xdr:colOff>19050</xdr:colOff>
      <xdr:row>584</xdr:row>
      <xdr:rowOff>0</xdr:rowOff>
    </xdr:to>
    <xdr:sp>
      <xdr:nvSpPr>
        <xdr:cNvPr id="19" name="Line 63"/>
        <xdr:cNvSpPr>
          <a:spLocks/>
        </xdr:cNvSpPr>
      </xdr:nvSpPr>
      <xdr:spPr>
        <a:xfrm flipH="1">
          <a:off x="4714875" y="125787150"/>
          <a:ext cx="9525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567</xdr:row>
      <xdr:rowOff>257175</xdr:rowOff>
    </xdr:from>
    <xdr:to>
      <xdr:col>5</xdr:col>
      <xdr:colOff>76200</xdr:colOff>
      <xdr:row>590</xdr:row>
      <xdr:rowOff>0</xdr:rowOff>
    </xdr:to>
    <xdr:sp>
      <xdr:nvSpPr>
        <xdr:cNvPr id="20" name="Line 64"/>
        <xdr:cNvSpPr>
          <a:spLocks/>
        </xdr:cNvSpPr>
      </xdr:nvSpPr>
      <xdr:spPr>
        <a:xfrm>
          <a:off x="6019800" y="125758575"/>
          <a:ext cx="0" cy="610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568</xdr:row>
      <xdr:rowOff>19050</xdr:rowOff>
    </xdr:from>
    <xdr:to>
      <xdr:col>8</xdr:col>
      <xdr:colOff>114300</xdr:colOff>
      <xdr:row>584</xdr:row>
      <xdr:rowOff>0</xdr:rowOff>
    </xdr:to>
    <xdr:sp>
      <xdr:nvSpPr>
        <xdr:cNvPr id="21" name="Line 65"/>
        <xdr:cNvSpPr>
          <a:spLocks/>
        </xdr:cNvSpPr>
      </xdr:nvSpPr>
      <xdr:spPr>
        <a:xfrm flipH="1">
          <a:off x="7743825" y="125796675"/>
          <a:ext cx="28575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1971675</xdr:colOff>
      <xdr:row>419</xdr:row>
      <xdr:rowOff>47625</xdr:rowOff>
    </xdr:from>
    <xdr:ext cx="76200" cy="314325"/>
    <xdr:sp>
      <xdr:nvSpPr>
        <xdr:cNvPr id="22" name="Text Box 59"/>
        <xdr:cNvSpPr txBox="1">
          <a:spLocks noChangeArrowheads="1"/>
        </xdr:cNvSpPr>
      </xdr:nvSpPr>
      <xdr:spPr>
        <a:xfrm>
          <a:off x="2400300" y="84620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418</xdr:row>
      <xdr:rowOff>257175</xdr:rowOff>
    </xdr:from>
    <xdr:to>
      <xdr:col>3</xdr:col>
      <xdr:colOff>9525</xdr:colOff>
      <xdr:row>428</xdr:row>
      <xdr:rowOff>0</xdr:rowOff>
    </xdr:to>
    <xdr:sp>
      <xdr:nvSpPr>
        <xdr:cNvPr id="23" name="Line 60"/>
        <xdr:cNvSpPr>
          <a:spLocks/>
        </xdr:cNvSpPr>
      </xdr:nvSpPr>
      <xdr:spPr>
        <a:xfrm>
          <a:off x="4705350" y="84553425"/>
          <a:ext cx="952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418</xdr:row>
      <xdr:rowOff>266700</xdr:rowOff>
    </xdr:from>
    <xdr:to>
      <xdr:col>5</xdr:col>
      <xdr:colOff>95250</xdr:colOff>
      <xdr:row>431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6019800" y="84562950"/>
          <a:ext cx="1905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419</xdr:row>
      <xdr:rowOff>9525</xdr:rowOff>
    </xdr:from>
    <xdr:to>
      <xdr:col>8</xdr:col>
      <xdr:colOff>104775</xdr:colOff>
      <xdr:row>428</xdr:row>
      <xdr:rowOff>0</xdr:rowOff>
    </xdr:to>
    <xdr:sp>
      <xdr:nvSpPr>
        <xdr:cNvPr id="25" name="Line 62"/>
        <xdr:cNvSpPr>
          <a:spLocks/>
        </xdr:cNvSpPr>
      </xdr:nvSpPr>
      <xdr:spPr>
        <a:xfrm flipH="1">
          <a:off x="7753350" y="84582000"/>
          <a:ext cx="9525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434</xdr:row>
      <xdr:rowOff>9525</xdr:rowOff>
    </xdr:from>
    <xdr:to>
      <xdr:col>3</xdr:col>
      <xdr:colOff>19050</xdr:colOff>
      <xdr:row>450</xdr:row>
      <xdr:rowOff>0</xdr:rowOff>
    </xdr:to>
    <xdr:sp>
      <xdr:nvSpPr>
        <xdr:cNvPr id="26" name="Line 63"/>
        <xdr:cNvSpPr>
          <a:spLocks/>
        </xdr:cNvSpPr>
      </xdr:nvSpPr>
      <xdr:spPr>
        <a:xfrm flipH="1">
          <a:off x="4714875" y="88725375"/>
          <a:ext cx="9525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433</xdr:row>
      <xdr:rowOff>257175</xdr:rowOff>
    </xdr:from>
    <xdr:to>
      <xdr:col>5</xdr:col>
      <xdr:colOff>76200</xdr:colOff>
      <xdr:row>456</xdr:row>
      <xdr:rowOff>0</xdr:rowOff>
    </xdr:to>
    <xdr:sp>
      <xdr:nvSpPr>
        <xdr:cNvPr id="27" name="Line 64"/>
        <xdr:cNvSpPr>
          <a:spLocks/>
        </xdr:cNvSpPr>
      </xdr:nvSpPr>
      <xdr:spPr>
        <a:xfrm>
          <a:off x="6019800" y="88696800"/>
          <a:ext cx="0" cy="610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434</xdr:row>
      <xdr:rowOff>19050</xdr:rowOff>
    </xdr:from>
    <xdr:to>
      <xdr:col>8</xdr:col>
      <xdr:colOff>114300</xdr:colOff>
      <xdr:row>450</xdr:row>
      <xdr:rowOff>0</xdr:rowOff>
    </xdr:to>
    <xdr:sp>
      <xdr:nvSpPr>
        <xdr:cNvPr id="28" name="Line 65"/>
        <xdr:cNvSpPr>
          <a:spLocks/>
        </xdr:cNvSpPr>
      </xdr:nvSpPr>
      <xdr:spPr>
        <a:xfrm flipH="1">
          <a:off x="7743825" y="88734900"/>
          <a:ext cx="28575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1971675</xdr:colOff>
      <xdr:row>462</xdr:row>
      <xdr:rowOff>47625</xdr:rowOff>
    </xdr:from>
    <xdr:ext cx="76200" cy="314325"/>
    <xdr:sp>
      <xdr:nvSpPr>
        <xdr:cNvPr id="29" name="Text Box 59"/>
        <xdr:cNvSpPr txBox="1">
          <a:spLocks noChangeArrowheads="1"/>
        </xdr:cNvSpPr>
      </xdr:nvSpPr>
      <xdr:spPr>
        <a:xfrm>
          <a:off x="2400300" y="96564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461</xdr:row>
      <xdr:rowOff>257175</xdr:rowOff>
    </xdr:from>
    <xdr:to>
      <xdr:col>3</xdr:col>
      <xdr:colOff>9525</xdr:colOff>
      <xdr:row>471</xdr:row>
      <xdr:rowOff>0</xdr:rowOff>
    </xdr:to>
    <xdr:sp>
      <xdr:nvSpPr>
        <xdr:cNvPr id="30" name="Line 60"/>
        <xdr:cNvSpPr>
          <a:spLocks/>
        </xdr:cNvSpPr>
      </xdr:nvSpPr>
      <xdr:spPr>
        <a:xfrm>
          <a:off x="4705350" y="96497775"/>
          <a:ext cx="952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461</xdr:row>
      <xdr:rowOff>266700</xdr:rowOff>
    </xdr:from>
    <xdr:to>
      <xdr:col>5</xdr:col>
      <xdr:colOff>95250</xdr:colOff>
      <xdr:row>474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6019800" y="96507300"/>
          <a:ext cx="1905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462</xdr:row>
      <xdr:rowOff>9525</xdr:rowOff>
    </xdr:from>
    <xdr:to>
      <xdr:col>8</xdr:col>
      <xdr:colOff>104775</xdr:colOff>
      <xdr:row>471</xdr:row>
      <xdr:rowOff>0</xdr:rowOff>
    </xdr:to>
    <xdr:sp>
      <xdr:nvSpPr>
        <xdr:cNvPr id="32" name="Line 62"/>
        <xdr:cNvSpPr>
          <a:spLocks/>
        </xdr:cNvSpPr>
      </xdr:nvSpPr>
      <xdr:spPr>
        <a:xfrm flipH="1">
          <a:off x="7753350" y="96526350"/>
          <a:ext cx="9525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477</xdr:row>
      <xdr:rowOff>9525</xdr:rowOff>
    </xdr:from>
    <xdr:to>
      <xdr:col>3</xdr:col>
      <xdr:colOff>19050</xdr:colOff>
      <xdr:row>493</xdr:row>
      <xdr:rowOff>0</xdr:rowOff>
    </xdr:to>
    <xdr:sp>
      <xdr:nvSpPr>
        <xdr:cNvPr id="33" name="Line 63"/>
        <xdr:cNvSpPr>
          <a:spLocks/>
        </xdr:cNvSpPr>
      </xdr:nvSpPr>
      <xdr:spPr>
        <a:xfrm flipH="1">
          <a:off x="4714875" y="100669725"/>
          <a:ext cx="9525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476</xdr:row>
      <xdr:rowOff>257175</xdr:rowOff>
    </xdr:from>
    <xdr:to>
      <xdr:col>5</xdr:col>
      <xdr:colOff>76200</xdr:colOff>
      <xdr:row>499</xdr:row>
      <xdr:rowOff>0</xdr:rowOff>
    </xdr:to>
    <xdr:sp>
      <xdr:nvSpPr>
        <xdr:cNvPr id="34" name="Line 64"/>
        <xdr:cNvSpPr>
          <a:spLocks/>
        </xdr:cNvSpPr>
      </xdr:nvSpPr>
      <xdr:spPr>
        <a:xfrm>
          <a:off x="6019800" y="100641150"/>
          <a:ext cx="0" cy="610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477</xdr:row>
      <xdr:rowOff>19050</xdr:rowOff>
    </xdr:from>
    <xdr:to>
      <xdr:col>8</xdr:col>
      <xdr:colOff>114300</xdr:colOff>
      <xdr:row>493</xdr:row>
      <xdr:rowOff>0</xdr:rowOff>
    </xdr:to>
    <xdr:sp>
      <xdr:nvSpPr>
        <xdr:cNvPr id="35" name="Line 65"/>
        <xdr:cNvSpPr>
          <a:spLocks/>
        </xdr:cNvSpPr>
      </xdr:nvSpPr>
      <xdr:spPr>
        <a:xfrm flipH="1">
          <a:off x="7743825" y="100679250"/>
          <a:ext cx="28575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1971675</xdr:colOff>
      <xdr:row>505</xdr:row>
      <xdr:rowOff>47625</xdr:rowOff>
    </xdr:from>
    <xdr:ext cx="76200" cy="314325"/>
    <xdr:sp>
      <xdr:nvSpPr>
        <xdr:cNvPr id="36" name="Text Box 59"/>
        <xdr:cNvSpPr txBox="1">
          <a:spLocks noChangeArrowheads="1"/>
        </xdr:cNvSpPr>
      </xdr:nvSpPr>
      <xdr:spPr>
        <a:xfrm>
          <a:off x="2400300" y="108508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504</xdr:row>
      <xdr:rowOff>257175</xdr:rowOff>
    </xdr:from>
    <xdr:to>
      <xdr:col>3</xdr:col>
      <xdr:colOff>9525</xdr:colOff>
      <xdr:row>514</xdr:row>
      <xdr:rowOff>0</xdr:rowOff>
    </xdr:to>
    <xdr:sp>
      <xdr:nvSpPr>
        <xdr:cNvPr id="37" name="Line 60"/>
        <xdr:cNvSpPr>
          <a:spLocks/>
        </xdr:cNvSpPr>
      </xdr:nvSpPr>
      <xdr:spPr>
        <a:xfrm>
          <a:off x="4705350" y="108442125"/>
          <a:ext cx="952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504</xdr:row>
      <xdr:rowOff>266700</xdr:rowOff>
    </xdr:from>
    <xdr:to>
      <xdr:col>5</xdr:col>
      <xdr:colOff>95250</xdr:colOff>
      <xdr:row>517</xdr:row>
      <xdr:rowOff>9525</xdr:rowOff>
    </xdr:to>
    <xdr:sp>
      <xdr:nvSpPr>
        <xdr:cNvPr id="38" name="Line 61"/>
        <xdr:cNvSpPr>
          <a:spLocks/>
        </xdr:cNvSpPr>
      </xdr:nvSpPr>
      <xdr:spPr>
        <a:xfrm flipH="1">
          <a:off x="6019800" y="108451650"/>
          <a:ext cx="1905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505</xdr:row>
      <xdr:rowOff>9525</xdr:rowOff>
    </xdr:from>
    <xdr:to>
      <xdr:col>8</xdr:col>
      <xdr:colOff>104775</xdr:colOff>
      <xdr:row>514</xdr:row>
      <xdr:rowOff>0</xdr:rowOff>
    </xdr:to>
    <xdr:sp>
      <xdr:nvSpPr>
        <xdr:cNvPr id="39" name="Line 62"/>
        <xdr:cNvSpPr>
          <a:spLocks/>
        </xdr:cNvSpPr>
      </xdr:nvSpPr>
      <xdr:spPr>
        <a:xfrm flipH="1">
          <a:off x="7753350" y="108470700"/>
          <a:ext cx="9525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520</xdr:row>
      <xdr:rowOff>9525</xdr:rowOff>
    </xdr:from>
    <xdr:to>
      <xdr:col>3</xdr:col>
      <xdr:colOff>19050</xdr:colOff>
      <xdr:row>536</xdr:row>
      <xdr:rowOff>0</xdr:rowOff>
    </xdr:to>
    <xdr:sp>
      <xdr:nvSpPr>
        <xdr:cNvPr id="40" name="Line 63"/>
        <xdr:cNvSpPr>
          <a:spLocks/>
        </xdr:cNvSpPr>
      </xdr:nvSpPr>
      <xdr:spPr>
        <a:xfrm flipH="1">
          <a:off x="4714875" y="112614075"/>
          <a:ext cx="9525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519</xdr:row>
      <xdr:rowOff>257175</xdr:rowOff>
    </xdr:from>
    <xdr:to>
      <xdr:col>5</xdr:col>
      <xdr:colOff>76200</xdr:colOff>
      <xdr:row>542</xdr:row>
      <xdr:rowOff>0</xdr:rowOff>
    </xdr:to>
    <xdr:sp>
      <xdr:nvSpPr>
        <xdr:cNvPr id="41" name="Line 64"/>
        <xdr:cNvSpPr>
          <a:spLocks/>
        </xdr:cNvSpPr>
      </xdr:nvSpPr>
      <xdr:spPr>
        <a:xfrm>
          <a:off x="6019800" y="112585500"/>
          <a:ext cx="0" cy="610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520</xdr:row>
      <xdr:rowOff>19050</xdr:rowOff>
    </xdr:from>
    <xdr:to>
      <xdr:col>8</xdr:col>
      <xdr:colOff>114300</xdr:colOff>
      <xdr:row>536</xdr:row>
      <xdr:rowOff>0</xdr:rowOff>
    </xdr:to>
    <xdr:sp>
      <xdr:nvSpPr>
        <xdr:cNvPr id="42" name="Line 65"/>
        <xdr:cNvSpPr>
          <a:spLocks/>
        </xdr:cNvSpPr>
      </xdr:nvSpPr>
      <xdr:spPr>
        <a:xfrm flipH="1">
          <a:off x="7743825" y="112623600"/>
          <a:ext cx="28575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1971675</xdr:colOff>
      <xdr:row>229</xdr:row>
      <xdr:rowOff>47625</xdr:rowOff>
    </xdr:from>
    <xdr:ext cx="76200" cy="314325"/>
    <xdr:sp>
      <xdr:nvSpPr>
        <xdr:cNvPr id="43" name="Text Box 59"/>
        <xdr:cNvSpPr txBox="1">
          <a:spLocks noChangeArrowheads="1"/>
        </xdr:cNvSpPr>
      </xdr:nvSpPr>
      <xdr:spPr>
        <a:xfrm>
          <a:off x="2400300" y="43891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228</xdr:row>
      <xdr:rowOff>257175</xdr:rowOff>
    </xdr:from>
    <xdr:to>
      <xdr:col>3</xdr:col>
      <xdr:colOff>9525</xdr:colOff>
      <xdr:row>238</xdr:row>
      <xdr:rowOff>0</xdr:rowOff>
    </xdr:to>
    <xdr:sp>
      <xdr:nvSpPr>
        <xdr:cNvPr id="44" name="Line 60"/>
        <xdr:cNvSpPr>
          <a:spLocks/>
        </xdr:cNvSpPr>
      </xdr:nvSpPr>
      <xdr:spPr>
        <a:xfrm>
          <a:off x="4705350" y="43824525"/>
          <a:ext cx="952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228</xdr:row>
      <xdr:rowOff>266700</xdr:rowOff>
    </xdr:from>
    <xdr:to>
      <xdr:col>5</xdr:col>
      <xdr:colOff>95250</xdr:colOff>
      <xdr:row>241</xdr:row>
      <xdr:rowOff>9525</xdr:rowOff>
    </xdr:to>
    <xdr:sp>
      <xdr:nvSpPr>
        <xdr:cNvPr id="45" name="Line 61"/>
        <xdr:cNvSpPr>
          <a:spLocks/>
        </xdr:cNvSpPr>
      </xdr:nvSpPr>
      <xdr:spPr>
        <a:xfrm flipH="1">
          <a:off x="6019800" y="43834050"/>
          <a:ext cx="1905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229</xdr:row>
      <xdr:rowOff>9525</xdr:rowOff>
    </xdr:from>
    <xdr:to>
      <xdr:col>8</xdr:col>
      <xdr:colOff>104775</xdr:colOff>
      <xdr:row>238</xdr:row>
      <xdr:rowOff>0</xdr:rowOff>
    </xdr:to>
    <xdr:sp>
      <xdr:nvSpPr>
        <xdr:cNvPr id="46" name="Line 62"/>
        <xdr:cNvSpPr>
          <a:spLocks/>
        </xdr:cNvSpPr>
      </xdr:nvSpPr>
      <xdr:spPr>
        <a:xfrm flipH="1">
          <a:off x="7753350" y="43853100"/>
          <a:ext cx="9525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244</xdr:row>
      <xdr:rowOff>9525</xdr:rowOff>
    </xdr:from>
    <xdr:to>
      <xdr:col>3</xdr:col>
      <xdr:colOff>19050</xdr:colOff>
      <xdr:row>260</xdr:row>
      <xdr:rowOff>0</xdr:rowOff>
    </xdr:to>
    <xdr:sp>
      <xdr:nvSpPr>
        <xdr:cNvPr id="47" name="Line 63"/>
        <xdr:cNvSpPr>
          <a:spLocks/>
        </xdr:cNvSpPr>
      </xdr:nvSpPr>
      <xdr:spPr>
        <a:xfrm flipH="1">
          <a:off x="4714875" y="47996475"/>
          <a:ext cx="9525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243</xdr:row>
      <xdr:rowOff>257175</xdr:rowOff>
    </xdr:from>
    <xdr:to>
      <xdr:col>5</xdr:col>
      <xdr:colOff>76200</xdr:colOff>
      <xdr:row>266</xdr:row>
      <xdr:rowOff>0</xdr:rowOff>
    </xdr:to>
    <xdr:sp>
      <xdr:nvSpPr>
        <xdr:cNvPr id="48" name="Line 64"/>
        <xdr:cNvSpPr>
          <a:spLocks/>
        </xdr:cNvSpPr>
      </xdr:nvSpPr>
      <xdr:spPr>
        <a:xfrm>
          <a:off x="6019800" y="47967900"/>
          <a:ext cx="0" cy="610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244</xdr:row>
      <xdr:rowOff>19050</xdr:rowOff>
    </xdr:from>
    <xdr:to>
      <xdr:col>8</xdr:col>
      <xdr:colOff>114300</xdr:colOff>
      <xdr:row>260</xdr:row>
      <xdr:rowOff>0</xdr:rowOff>
    </xdr:to>
    <xdr:sp>
      <xdr:nvSpPr>
        <xdr:cNvPr id="49" name="Line 65"/>
        <xdr:cNvSpPr>
          <a:spLocks/>
        </xdr:cNvSpPr>
      </xdr:nvSpPr>
      <xdr:spPr>
        <a:xfrm flipH="1">
          <a:off x="7743825" y="48006000"/>
          <a:ext cx="28575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1971675</xdr:colOff>
      <xdr:row>5</xdr:row>
      <xdr:rowOff>47625</xdr:rowOff>
    </xdr:from>
    <xdr:ext cx="76200" cy="314325"/>
    <xdr:sp>
      <xdr:nvSpPr>
        <xdr:cNvPr id="50" name="Text Box 59"/>
        <xdr:cNvSpPr txBox="1">
          <a:spLocks noChangeArrowheads="1"/>
        </xdr:cNvSpPr>
      </xdr:nvSpPr>
      <xdr:spPr>
        <a:xfrm>
          <a:off x="2400300" y="1543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</xdr:row>
      <xdr:rowOff>257175</xdr:rowOff>
    </xdr:from>
    <xdr:to>
      <xdr:col>3</xdr:col>
      <xdr:colOff>9525</xdr:colOff>
      <xdr:row>14</xdr:row>
      <xdr:rowOff>0</xdr:rowOff>
    </xdr:to>
    <xdr:sp>
      <xdr:nvSpPr>
        <xdr:cNvPr id="51" name="Line 60"/>
        <xdr:cNvSpPr>
          <a:spLocks/>
        </xdr:cNvSpPr>
      </xdr:nvSpPr>
      <xdr:spPr>
        <a:xfrm>
          <a:off x="4705350" y="1495425"/>
          <a:ext cx="952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</xdr:row>
      <xdr:rowOff>257175</xdr:rowOff>
    </xdr:from>
    <xdr:to>
      <xdr:col>5</xdr:col>
      <xdr:colOff>76200</xdr:colOff>
      <xdr:row>17</xdr:row>
      <xdr:rowOff>9525</xdr:rowOff>
    </xdr:to>
    <xdr:sp>
      <xdr:nvSpPr>
        <xdr:cNvPr id="52" name="Line 61"/>
        <xdr:cNvSpPr>
          <a:spLocks/>
        </xdr:cNvSpPr>
      </xdr:nvSpPr>
      <xdr:spPr>
        <a:xfrm>
          <a:off x="6010275" y="1495425"/>
          <a:ext cx="9525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5</xdr:row>
      <xdr:rowOff>9525</xdr:rowOff>
    </xdr:from>
    <xdr:to>
      <xdr:col>8</xdr:col>
      <xdr:colOff>104775</xdr:colOff>
      <xdr:row>14</xdr:row>
      <xdr:rowOff>0</xdr:rowOff>
    </xdr:to>
    <xdr:sp>
      <xdr:nvSpPr>
        <xdr:cNvPr id="53" name="Line 62"/>
        <xdr:cNvSpPr>
          <a:spLocks/>
        </xdr:cNvSpPr>
      </xdr:nvSpPr>
      <xdr:spPr>
        <a:xfrm flipH="1">
          <a:off x="7753350" y="1504950"/>
          <a:ext cx="9525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19050</xdr:colOff>
      <xdr:row>36</xdr:row>
      <xdr:rowOff>0</xdr:rowOff>
    </xdr:to>
    <xdr:sp>
      <xdr:nvSpPr>
        <xdr:cNvPr id="54" name="Line 63"/>
        <xdr:cNvSpPr>
          <a:spLocks/>
        </xdr:cNvSpPr>
      </xdr:nvSpPr>
      <xdr:spPr>
        <a:xfrm flipH="1">
          <a:off x="4714875" y="5543550"/>
          <a:ext cx="9525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247650</xdr:rowOff>
    </xdr:from>
    <xdr:to>
      <xdr:col>5</xdr:col>
      <xdr:colOff>76200</xdr:colOff>
      <xdr:row>42</xdr:row>
      <xdr:rowOff>0</xdr:rowOff>
    </xdr:to>
    <xdr:sp>
      <xdr:nvSpPr>
        <xdr:cNvPr id="55" name="Line 64"/>
        <xdr:cNvSpPr>
          <a:spLocks/>
        </xdr:cNvSpPr>
      </xdr:nvSpPr>
      <xdr:spPr>
        <a:xfrm>
          <a:off x="6019800" y="5534025"/>
          <a:ext cx="0" cy="608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19050</xdr:rowOff>
    </xdr:from>
    <xdr:to>
      <xdr:col>8</xdr:col>
      <xdr:colOff>85725</xdr:colOff>
      <xdr:row>36</xdr:row>
      <xdr:rowOff>0</xdr:rowOff>
    </xdr:to>
    <xdr:sp>
      <xdr:nvSpPr>
        <xdr:cNvPr id="56" name="Line 65"/>
        <xdr:cNvSpPr>
          <a:spLocks/>
        </xdr:cNvSpPr>
      </xdr:nvSpPr>
      <xdr:spPr>
        <a:xfrm flipH="1">
          <a:off x="7743825" y="5553075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0</xdr:row>
      <xdr:rowOff>0</xdr:rowOff>
    </xdr:from>
    <xdr:to>
      <xdr:col>4</xdr:col>
      <xdr:colOff>1047750</xdr:colOff>
      <xdr:row>0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7772400" y="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1047750</xdr:colOff>
      <xdr:row>0</xdr:row>
      <xdr:rowOff>0</xdr:rowOff>
    </xdr:from>
    <xdr:to>
      <xdr:col>4</xdr:col>
      <xdr:colOff>1047750</xdr:colOff>
      <xdr:row>0</xdr:row>
      <xdr:rowOff>9525</xdr:rowOff>
    </xdr:to>
    <xdr:sp>
      <xdr:nvSpPr>
        <xdr:cNvPr id="2" name="Line 1"/>
        <xdr:cNvSpPr>
          <a:spLocks/>
        </xdr:cNvSpPr>
      </xdr:nvSpPr>
      <xdr:spPr>
        <a:xfrm flipH="1">
          <a:off x="7772400" y="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5"/>
  <sheetViews>
    <sheetView view="pageBreakPreview" zoomScale="90" zoomScaleSheetLayoutView="90" zoomScalePageLayoutView="0" workbookViewId="0" topLeftCell="A627">
      <selection activeCell="G621" sqref="G1:J16384"/>
    </sheetView>
  </sheetViews>
  <sheetFormatPr defaultColWidth="9.140625" defaultRowHeight="12.75"/>
  <cols>
    <col min="1" max="1" width="64.7109375" style="101" customWidth="1"/>
    <col min="2" max="2" width="15.00390625" style="101" customWidth="1"/>
    <col min="3" max="3" width="18.00390625" style="101" customWidth="1"/>
    <col min="4" max="4" width="5.140625" style="101" customWidth="1"/>
    <col min="5" max="5" width="18.140625" style="101" customWidth="1"/>
    <col min="6" max="6" width="5.00390625" style="101" customWidth="1"/>
    <col min="7" max="7" width="15.421875" style="125" customWidth="1"/>
    <col min="8" max="16384" width="9.140625" style="101" customWidth="1"/>
  </cols>
  <sheetData>
    <row r="1" spans="1:7" s="102" customFormat="1" ht="23.25">
      <c r="A1" s="203" t="s">
        <v>268</v>
      </c>
      <c r="B1" s="203"/>
      <c r="C1" s="203"/>
      <c r="D1" s="203"/>
      <c r="E1" s="203"/>
      <c r="F1" s="203"/>
      <c r="G1" s="74"/>
    </row>
    <row r="2" spans="1:7" s="102" customFormat="1" ht="23.25">
      <c r="A2" s="203" t="s">
        <v>6</v>
      </c>
      <c r="B2" s="203"/>
      <c r="C2" s="203"/>
      <c r="D2" s="203"/>
      <c r="E2" s="203"/>
      <c r="F2" s="203"/>
      <c r="G2" s="74"/>
    </row>
    <row r="3" spans="1:7" s="102" customFormat="1" ht="23.25">
      <c r="A3" s="204" t="s">
        <v>270</v>
      </c>
      <c r="B3" s="204"/>
      <c r="C3" s="204"/>
      <c r="D3" s="204"/>
      <c r="E3" s="204"/>
      <c r="F3" s="204"/>
      <c r="G3" s="74"/>
    </row>
    <row r="4" spans="1:7" s="102" customFormat="1" ht="23.25">
      <c r="A4" s="205" t="s">
        <v>46</v>
      </c>
      <c r="B4" s="207" t="s">
        <v>72</v>
      </c>
      <c r="C4" s="209" t="s">
        <v>271</v>
      </c>
      <c r="D4" s="210"/>
      <c r="E4" s="209" t="s">
        <v>272</v>
      </c>
      <c r="F4" s="210"/>
      <c r="G4" s="74"/>
    </row>
    <row r="5" spans="1:7" s="102" customFormat="1" ht="23.25">
      <c r="A5" s="206"/>
      <c r="B5" s="208"/>
      <c r="C5" s="211"/>
      <c r="D5" s="212"/>
      <c r="E5" s="211"/>
      <c r="F5" s="212"/>
      <c r="G5" s="74"/>
    </row>
    <row r="6" spans="1:7" s="102" customFormat="1" ht="23.25">
      <c r="A6" s="103" t="s">
        <v>273</v>
      </c>
      <c r="B6" s="104">
        <v>10</v>
      </c>
      <c r="C6" s="201">
        <v>13987</v>
      </c>
      <c r="D6" s="202"/>
      <c r="E6" s="201"/>
      <c r="F6" s="202"/>
      <c r="G6" s="74"/>
    </row>
    <row r="7" spans="1:7" s="102" customFormat="1" ht="23.25">
      <c r="A7" s="103" t="s">
        <v>274</v>
      </c>
      <c r="B7" s="104">
        <v>22</v>
      </c>
      <c r="C7" s="201">
        <v>3961605.5</v>
      </c>
      <c r="D7" s="202"/>
      <c r="E7" s="201"/>
      <c r="F7" s="202"/>
      <c r="G7" s="74"/>
    </row>
    <row r="8" spans="1:7" s="102" customFormat="1" ht="23.25">
      <c r="A8" s="103" t="s">
        <v>275</v>
      </c>
      <c r="B8" s="104">
        <v>22</v>
      </c>
      <c r="C8" s="201">
        <v>188918.5</v>
      </c>
      <c r="D8" s="202"/>
      <c r="E8" s="201"/>
      <c r="F8" s="202"/>
      <c r="G8" s="74"/>
    </row>
    <row r="9" spans="1:7" s="102" customFormat="1" ht="23.25">
      <c r="A9" s="103" t="s">
        <v>276</v>
      </c>
      <c r="B9" s="104">
        <v>22</v>
      </c>
      <c r="C9" s="201">
        <v>43126346.26</v>
      </c>
      <c r="D9" s="202"/>
      <c r="E9" s="201"/>
      <c r="F9" s="202"/>
      <c r="G9" s="74"/>
    </row>
    <row r="10" spans="1:7" s="102" customFormat="1" ht="23.25">
      <c r="A10" s="103" t="s">
        <v>277</v>
      </c>
      <c r="B10" s="104"/>
      <c r="C10" s="201">
        <v>5698000</v>
      </c>
      <c r="D10" s="202"/>
      <c r="E10" s="201"/>
      <c r="F10" s="202"/>
      <c r="G10" s="74"/>
    </row>
    <row r="11" spans="1:7" s="102" customFormat="1" ht="23.25">
      <c r="A11" s="103" t="s">
        <v>55</v>
      </c>
      <c r="B11" s="104">
        <v>90</v>
      </c>
      <c r="C11" s="201">
        <v>0</v>
      </c>
      <c r="D11" s="202"/>
      <c r="E11" s="201"/>
      <c r="F11" s="202"/>
      <c r="G11" s="74"/>
    </row>
    <row r="12" spans="1:7" s="102" customFormat="1" ht="23.25">
      <c r="A12" s="103" t="s">
        <v>57</v>
      </c>
      <c r="B12" s="104"/>
      <c r="C12" s="201">
        <v>0</v>
      </c>
      <c r="D12" s="202"/>
      <c r="E12" s="201"/>
      <c r="F12" s="202"/>
      <c r="G12" s="74"/>
    </row>
    <row r="13" spans="1:7" s="102" customFormat="1" ht="23.25">
      <c r="A13" s="103" t="s">
        <v>278</v>
      </c>
      <c r="B13" s="104"/>
      <c r="C13" s="201">
        <v>812000</v>
      </c>
      <c r="D13" s="202"/>
      <c r="E13" s="201"/>
      <c r="F13" s="202"/>
      <c r="G13" s="74"/>
    </row>
    <row r="14" spans="1:7" s="102" customFormat="1" ht="23.25">
      <c r="A14" s="103" t="s">
        <v>279</v>
      </c>
      <c r="B14" s="104"/>
      <c r="C14" s="201">
        <v>9118</v>
      </c>
      <c r="D14" s="202"/>
      <c r="E14" s="201"/>
      <c r="F14" s="202"/>
      <c r="G14" s="74"/>
    </row>
    <row r="15" spans="1:7" s="102" customFormat="1" ht="23.25">
      <c r="A15" s="103" t="s">
        <v>59</v>
      </c>
      <c r="B15" s="104">
        <v>100</v>
      </c>
      <c r="C15" s="201">
        <v>5533920.48</v>
      </c>
      <c r="D15" s="202"/>
      <c r="E15" s="201"/>
      <c r="F15" s="202"/>
      <c r="G15" s="74"/>
    </row>
    <row r="16" spans="1:7" s="102" customFormat="1" ht="23.25">
      <c r="A16" s="103" t="s">
        <v>60</v>
      </c>
      <c r="B16" s="104">
        <v>120</v>
      </c>
      <c r="C16" s="201">
        <v>280410</v>
      </c>
      <c r="D16" s="202"/>
      <c r="E16" s="201"/>
      <c r="F16" s="202"/>
      <c r="G16" s="74"/>
    </row>
    <row r="17" spans="1:7" s="102" customFormat="1" ht="23.25">
      <c r="A17" s="103" t="s">
        <v>61</v>
      </c>
      <c r="B17" s="104">
        <v>130</v>
      </c>
      <c r="C17" s="201">
        <v>3359930</v>
      </c>
      <c r="D17" s="202"/>
      <c r="E17" s="201"/>
      <c r="F17" s="202"/>
      <c r="G17" s="74"/>
    </row>
    <row r="18" spans="1:7" s="102" customFormat="1" ht="23.25">
      <c r="A18" s="103" t="s">
        <v>62</v>
      </c>
      <c r="B18" s="104">
        <v>200</v>
      </c>
      <c r="C18" s="201">
        <v>2280198</v>
      </c>
      <c r="D18" s="202"/>
      <c r="E18" s="201"/>
      <c r="F18" s="202"/>
      <c r="G18" s="74"/>
    </row>
    <row r="19" spans="1:7" s="102" customFormat="1" ht="23.25">
      <c r="A19" s="103" t="s">
        <v>63</v>
      </c>
      <c r="B19" s="104">
        <v>250</v>
      </c>
      <c r="C19" s="201">
        <v>8621562.71</v>
      </c>
      <c r="D19" s="202"/>
      <c r="E19" s="201"/>
      <c r="F19" s="202"/>
      <c r="G19" s="74"/>
    </row>
    <row r="20" spans="1:7" s="102" customFormat="1" ht="23.25">
      <c r="A20" s="103" t="s">
        <v>64</v>
      </c>
      <c r="B20" s="104">
        <v>270</v>
      </c>
      <c r="C20" s="201">
        <v>5524793.32</v>
      </c>
      <c r="D20" s="202"/>
      <c r="E20" s="201"/>
      <c r="F20" s="202"/>
      <c r="G20" s="74"/>
    </row>
    <row r="21" spans="1:7" s="102" customFormat="1" ht="23.25">
      <c r="A21" s="103" t="s">
        <v>65</v>
      </c>
      <c r="B21" s="104">
        <v>300</v>
      </c>
      <c r="C21" s="201">
        <v>632914.13</v>
      </c>
      <c r="D21" s="202"/>
      <c r="E21" s="201"/>
      <c r="F21" s="202"/>
      <c r="G21" s="74"/>
    </row>
    <row r="22" spans="1:7" s="102" customFormat="1" ht="23.25">
      <c r="A22" s="103" t="s">
        <v>58</v>
      </c>
      <c r="B22" s="104">
        <v>0</v>
      </c>
      <c r="C22" s="201">
        <v>946324.66</v>
      </c>
      <c r="D22" s="202"/>
      <c r="E22" s="201"/>
      <c r="F22" s="202"/>
      <c r="G22" s="74"/>
    </row>
    <row r="23" spans="1:7" s="102" customFormat="1" ht="23.25">
      <c r="A23" s="103" t="s">
        <v>66</v>
      </c>
      <c r="B23" s="104">
        <v>400</v>
      </c>
      <c r="C23" s="201">
        <v>1669400</v>
      </c>
      <c r="D23" s="202"/>
      <c r="E23" s="201"/>
      <c r="F23" s="202"/>
      <c r="G23" s="74"/>
    </row>
    <row r="24" spans="1:7" s="102" customFormat="1" ht="23.25">
      <c r="A24" s="103" t="s">
        <v>67</v>
      </c>
      <c r="B24" s="104">
        <v>450</v>
      </c>
      <c r="C24" s="201">
        <v>693630.13</v>
      </c>
      <c r="D24" s="202"/>
      <c r="E24" s="201"/>
      <c r="F24" s="202"/>
      <c r="G24" s="74"/>
    </row>
    <row r="25" spans="1:7" s="102" customFormat="1" ht="23.25">
      <c r="A25" s="103" t="s">
        <v>68</v>
      </c>
      <c r="B25" s="104">
        <v>500</v>
      </c>
      <c r="C25" s="201">
        <v>3018700</v>
      </c>
      <c r="D25" s="202"/>
      <c r="E25" s="201"/>
      <c r="F25" s="202"/>
      <c r="G25" s="74"/>
    </row>
    <row r="26" spans="1:7" s="102" customFormat="1" ht="23.25">
      <c r="A26" s="103" t="s">
        <v>280</v>
      </c>
      <c r="B26" s="104">
        <v>550</v>
      </c>
      <c r="C26" s="201">
        <v>0</v>
      </c>
      <c r="D26" s="202"/>
      <c r="E26" s="201"/>
      <c r="F26" s="202"/>
      <c r="G26" s="74"/>
    </row>
    <row r="27" spans="1:7" s="102" customFormat="1" ht="23.25">
      <c r="A27" s="103" t="s">
        <v>281</v>
      </c>
      <c r="B27" s="104">
        <v>821</v>
      </c>
      <c r="C27" s="201"/>
      <c r="D27" s="202"/>
      <c r="E27" s="201">
        <v>43730704.09</v>
      </c>
      <c r="F27" s="202"/>
      <c r="G27" s="74"/>
    </row>
    <row r="28" spans="1:7" s="102" customFormat="1" ht="23.25">
      <c r="A28" s="103" t="s">
        <v>282</v>
      </c>
      <c r="B28" s="104">
        <v>900</v>
      </c>
      <c r="C28" s="201"/>
      <c r="D28" s="202"/>
      <c r="E28" s="201">
        <v>1207725.47</v>
      </c>
      <c r="F28" s="202"/>
      <c r="G28" s="74"/>
    </row>
    <row r="29" spans="1:7" s="102" customFormat="1" ht="23.25">
      <c r="A29" s="103" t="s">
        <v>283</v>
      </c>
      <c r="B29" s="104">
        <v>600</v>
      </c>
      <c r="C29" s="105"/>
      <c r="D29" s="106"/>
      <c r="E29" s="201">
        <v>3064063</v>
      </c>
      <c r="F29" s="202"/>
      <c r="G29" s="74"/>
    </row>
    <row r="30" spans="1:7" s="102" customFormat="1" ht="23.25">
      <c r="A30" s="103" t="s">
        <v>53</v>
      </c>
      <c r="B30" s="104"/>
      <c r="C30" s="105"/>
      <c r="D30" s="106"/>
      <c r="E30" s="201">
        <v>5698000</v>
      </c>
      <c r="F30" s="202"/>
      <c r="G30" s="74"/>
    </row>
    <row r="31" spans="1:7" s="102" customFormat="1" ht="23.25">
      <c r="A31" s="103" t="s">
        <v>284</v>
      </c>
      <c r="B31" s="104"/>
      <c r="C31" s="201"/>
      <c r="D31" s="202"/>
      <c r="E31" s="201">
        <v>1917700</v>
      </c>
      <c r="F31" s="202"/>
      <c r="G31" s="74"/>
    </row>
    <row r="32" spans="1:7" s="102" customFormat="1" ht="23.25">
      <c r="A32" s="103" t="s">
        <v>56</v>
      </c>
      <c r="B32" s="104">
        <v>700</v>
      </c>
      <c r="C32" s="105"/>
      <c r="D32" s="106"/>
      <c r="E32" s="201">
        <v>9065156.18</v>
      </c>
      <c r="F32" s="202"/>
      <c r="G32" s="74"/>
    </row>
    <row r="33" spans="1:7" s="102" customFormat="1" ht="23.25">
      <c r="A33" s="103" t="s">
        <v>285</v>
      </c>
      <c r="B33" s="104"/>
      <c r="C33" s="105"/>
      <c r="D33" s="106"/>
      <c r="E33" s="201">
        <v>20190188.55</v>
      </c>
      <c r="F33" s="202"/>
      <c r="G33" s="74"/>
    </row>
    <row r="34" spans="1:7" s="102" customFormat="1" ht="23.25">
      <c r="A34" s="103" t="s">
        <v>286</v>
      </c>
      <c r="B34" s="104"/>
      <c r="C34" s="105"/>
      <c r="D34" s="106"/>
      <c r="E34" s="201">
        <v>920918.5</v>
      </c>
      <c r="F34" s="202"/>
      <c r="G34" s="74"/>
    </row>
    <row r="35" spans="1:7" s="102" customFormat="1" ht="23.25">
      <c r="A35" s="103" t="s">
        <v>287</v>
      </c>
      <c r="B35" s="104"/>
      <c r="C35" s="105"/>
      <c r="D35" s="106"/>
      <c r="E35" s="201">
        <v>38500</v>
      </c>
      <c r="F35" s="202"/>
      <c r="G35" s="74"/>
    </row>
    <row r="36" spans="1:7" s="102" customFormat="1" ht="23.25">
      <c r="A36" s="103" t="s">
        <v>288</v>
      </c>
      <c r="B36" s="104"/>
      <c r="C36" s="105"/>
      <c r="D36" s="106"/>
      <c r="E36" s="201">
        <v>2000</v>
      </c>
      <c r="F36" s="202"/>
      <c r="G36" s="74"/>
    </row>
    <row r="37" spans="1:7" s="102" customFormat="1" ht="23.25">
      <c r="A37" s="103" t="s">
        <v>289</v>
      </c>
      <c r="B37" s="104"/>
      <c r="C37" s="201"/>
      <c r="D37" s="202"/>
      <c r="E37" s="201">
        <v>0</v>
      </c>
      <c r="F37" s="202"/>
      <c r="G37" s="74"/>
    </row>
    <row r="38" spans="1:7" s="102" customFormat="1" ht="23.25">
      <c r="A38" s="103" t="s">
        <v>290</v>
      </c>
      <c r="B38" s="104"/>
      <c r="C38" s="105"/>
      <c r="D38" s="106"/>
      <c r="E38" s="201">
        <v>167558</v>
      </c>
      <c r="F38" s="202"/>
      <c r="G38" s="74"/>
    </row>
    <row r="39" spans="1:7" s="102" customFormat="1" ht="23.25">
      <c r="A39" s="103" t="s">
        <v>291</v>
      </c>
      <c r="B39" s="104"/>
      <c r="C39" s="201"/>
      <c r="D39" s="202"/>
      <c r="E39" s="201">
        <v>0</v>
      </c>
      <c r="F39" s="202"/>
      <c r="G39" s="74"/>
    </row>
    <row r="40" spans="1:7" s="102" customFormat="1" ht="23.25">
      <c r="A40" s="103" t="s">
        <v>292</v>
      </c>
      <c r="B40" s="104"/>
      <c r="C40" s="201"/>
      <c r="D40" s="202"/>
      <c r="E40" s="201">
        <v>0</v>
      </c>
      <c r="F40" s="202"/>
      <c r="G40" s="74"/>
    </row>
    <row r="41" spans="1:7" s="102" customFormat="1" ht="23.25">
      <c r="A41" s="103" t="s">
        <v>293</v>
      </c>
      <c r="B41" s="104"/>
      <c r="C41" s="201"/>
      <c r="D41" s="202"/>
      <c r="E41" s="201">
        <v>337052</v>
      </c>
      <c r="F41" s="202"/>
      <c r="G41" s="74"/>
    </row>
    <row r="42" spans="1:7" s="102" customFormat="1" ht="23.25">
      <c r="A42" s="107" t="s">
        <v>294</v>
      </c>
      <c r="B42" s="82"/>
      <c r="C42" s="195"/>
      <c r="D42" s="196"/>
      <c r="E42" s="195">
        <v>23000</v>
      </c>
      <c r="F42" s="196"/>
      <c r="G42" s="74"/>
    </row>
    <row r="43" spans="1:7" s="102" customFormat="1" ht="24" thickBot="1">
      <c r="A43" s="74"/>
      <c r="B43" s="79"/>
      <c r="C43" s="197">
        <v>86362565.78699997</v>
      </c>
      <c r="D43" s="198"/>
      <c r="E43" s="197">
        <v>86362565.79</v>
      </c>
      <c r="F43" s="198"/>
      <c r="G43" s="74"/>
    </row>
    <row r="44" spans="1:7" s="102" customFormat="1" ht="24" thickTop="1">
      <c r="A44" s="74"/>
      <c r="B44" s="79"/>
      <c r="C44" s="108"/>
      <c r="D44" s="108"/>
      <c r="E44" s="108"/>
      <c r="F44" s="108"/>
      <c r="G44" s="74"/>
    </row>
    <row r="45" spans="1:7" s="102" customFormat="1" ht="23.25">
      <c r="A45" s="203" t="s">
        <v>295</v>
      </c>
      <c r="B45" s="203"/>
      <c r="C45" s="203"/>
      <c r="D45" s="203"/>
      <c r="E45" s="203"/>
      <c r="F45" s="203"/>
      <c r="G45" s="74"/>
    </row>
    <row r="46" spans="1:7" s="102" customFormat="1" ht="23.25">
      <c r="A46" s="192" t="s">
        <v>296</v>
      </c>
      <c r="B46" s="192"/>
      <c r="C46" s="192"/>
      <c r="D46" s="192"/>
      <c r="E46" s="192"/>
      <c r="F46" s="192"/>
      <c r="G46" s="74"/>
    </row>
    <row r="47" spans="1:7" s="102" customFormat="1" ht="23.25">
      <c r="A47" s="203" t="s">
        <v>5</v>
      </c>
      <c r="B47" s="203"/>
      <c r="C47" s="203"/>
      <c r="D47" s="203"/>
      <c r="E47" s="203"/>
      <c r="F47" s="203"/>
      <c r="G47" s="74"/>
    </row>
    <row r="48" spans="1:7" s="102" customFormat="1" ht="23.25">
      <c r="A48" s="79"/>
      <c r="B48" s="79"/>
      <c r="C48" s="79"/>
      <c r="D48" s="79"/>
      <c r="E48" s="79"/>
      <c r="F48" s="79"/>
      <c r="G48" s="74"/>
    </row>
    <row r="49" spans="1:7" s="102" customFormat="1" ht="23.25">
      <c r="A49" s="79"/>
      <c r="B49" s="79"/>
      <c r="C49" s="79"/>
      <c r="D49" s="79"/>
      <c r="E49" s="79"/>
      <c r="F49" s="79"/>
      <c r="G49" s="74"/>
    </row>
    <row r="50" spans="1:7" s="102" customFormat="1" ht="23.25">
      <c r="A50" s="203" t="s">
        <v>268</v>
      </c>
      <c r="B50" s="203"/>
      <c r="C50" s="203"/>
      <c r="D50" s="203"/>
      <c r="E50" s="203"/>
      <c r="F50" s="203"/>
      <c r="G50" s="74"/>
    </row>
    <row r="51" spans="1:7" s="102" customFormat="1" ht="23.25">
      <c r="A51" s="203" t="s">
        <v>7</v>
      </c>
      <c r="B51" s="203"/>
      <c r="C51" s="203"/>
      <c r="D51" s="203"/>
      <c r="E51" s="203"/>
      <c r="F51" s="203"/>
      <c r="G51" s="74"/>
    </row>
    <row r="52" spans="1:7" s="102" customFormat="1" ht="23.25">
      <c r="A52" s="204" t="s">
        <v>270</v>
      </c>
      <c r="B52" s="204"/>
      <c r="C52" s="204"/>
      <c r="D52" s="204"/>
      <c r="E52" s="204"/>
      <c r="F52" s="204"/>
      <c r="G52" s="74"/>
    </row>
    <row r="53" spans="1:7" s="102" customFormat="1" ht="23.25">
      <c r="A53" s="205" t="s">
        <v>46</v>
      </c>
      <c r="B53" s="207" t="s">
        <v>72</v>
      </c>
      <c r="C53" s="209" t="s">
        <v>271</v>
      </c>
      <c r="D53" s="210"/>
      <c r="E53" s="209" t="s">
        <v>272</v>
      </c>
      <c r="F53" s="210"/>
      <c r="G53" s="74"/>
    </row>
    <row r="54" spans="1:7" s="102" customFormat="1" ht="23.25">
      <c r="A54" s="206"/>
      <c r="B54" s="208"/>
      <c r="C54" s="211"/>
      <c r="D54" s="212"/>
      <c r="E54" s="211"/>
      <c r="F54" s="212"/>
      <c r="G54" s="74"/>
    </row>
    <row r="55" spans="1:7" s="102" customFormat="1" ht="23.25">
      <c r="A55" s="103" t="s">
        <v>273</v>
      </c>
      <c r="B55" s="104">
        <v>10</v>
      </c>
      <c r="C55" s="201">
        <v>13987</v>
      </c>
      <c r="D55" s="202"/>
      <c r="E55" s="201"/>
      <c r="F55" s="202"/>
      <c r="G55" s="74"/>
    </row>
    <row r="56" spans="1:7" s="102" customFormat="1" ht="23.25">
      <c r="A56" s="103" t="s">
        <v>274</v>
      </c>
      <c r="B56" s="104">
        <v>22</v>
      </c>
      <c r="C56" s="201">
        <v>3961605.5</v>
      </c>
      <c r="D56" s="202"/>
      <c r="E56" s="201"/>
      <c r="F56" s="202"/>
      <c r="G56" s="74"/>
    </row>
    <row r="57" spans="1:7" s="102" customFormat="1" ht="23.25">
      <c r="A57" s="103" t="s">
        <v>275</v>
      </c>
      <c r="B57" s="104">
        <v>22</v>
      </c>
      <c r="C57" s="201">
        <v>188918.5</v>
      </c>
      <c r="D57" s="202"/>
      <c r="E57" s="201"/>
      <c r="F57" s="202"/>
      <c r="G57" s="74"/>
    </row>
    <row r="58" spans="1:7" s="102" customFormat="1" ht="23.25">
      <c r="A58" s="103" t="s">
        <v>276</v>
      </c>
      <c r="B58" s="104">
        <v>22</v>
      </c>
      <c r="C58" s="201">
        <v>43126346.26</v>
      </c>
      <c r="D58" s="202"/>
      <c r="E58" s="201"/>
      <c r="F58" s="202"/>
      <c r="G58" s="74"/>
    </row>
    <row r="59" spans="1:7" s="102" customFormat="1" ht="23.25">
      <c r="A59" s="110" t="s">
        <v>299</v>
      </c>
      <c r="B59" s="111" t="s">
        <v>300</v>
      </c>
      <c r="C59" s="201"/>
      <c r="D59" s="202"/>
      <c r="E59" s="201"/>
      <c r="F59" s="202"/>
      <c r="G59" s="74"/>
    </row>
    <row r="60" spans="1:7" s="102" customFormat="1" ht="23.25">
      <c r="A60" s="110" t="s">
        <v>301</v>
      </c>
      <c r="B60" s="111" t="s">
        <v>300</v>
      </c>
      <c r="C60" s="201"/>
      <c r="D60" s="202"/>
      <c r="E60" s="201"/>
      <c r="F60" s="202"/>
      <c r="G60" s="74"/>
    </row>
    <row r="61" spans="1:7" s="102" customFormat="1" ht="23.25">
      <c r="A61" s="103" t="s">
        <v>277</v>
      </c>
      <c r="B61" s="104"/>
      <c r="C61" s="201">
        <v>5698000</v>
      </c>
      <c r="D61" s="202"/>
      <c r="E61" s="201"/>
      <c r="F61" s="202"/>
      <c r="G61" s="74"/>
    </row>
    <row r="62" spans="1:7" s="102" customFormat="1" ht="23.25">
      <c r="A62" s="103" t="s">
        <v>8</v>
      </c>
      <c r="B62" s="104"/>
      <c r="C62" s="201">
        <v>23000</v>
      </c>
      <c r="D62" s="202"/>
      <c r="E62" s="201"/>
      <c r="F62" s="202"/>
      <c r="G62" s="74"/>
    </row>
    <row r="63" spans="1:7" s="102" customFormat="1" ht="23.25">
      <c r="A63" s="103" t="s">
        <v>55</v>
      </c>
      <c r="B63" s="112" t="s">
        <v>54</v>
      </c>
      <c r="C63" s="201">
        <v>0</v>
      </c>
      <c r="D63" s="202"/>
      <c r="E63" s="201"/>
      <c r="F63" s="202"/>
      <c r="G63" s="74"/>
    </row>
    <row r="64" spans="1:7" s="102" customFormat="1" ht="23.25">
      <c r="A64" s="103" t="s">
        <v>57</v>
      </c>
      <c r="B64" s="104"/>
      <c r="C64" s="201">
        <v>0</v>
      </c>
      <c r="D64" s="202"/>
      <c r="E64" s="201"/>
      <c r="F64" s="202"/>
      <c r="G64" s="74"/>
    </row>
    <row r="65" spans="1:7" s="102" customFormat="1" ht="23.25">
      <c r="A65" s="103" t="s">
        <v>278</v>
      </c>
      <c r="B65" s="104"/>
      <c r="C65" s="201">
        <v>812000</v>
      </c>
      <c r="D65" s="202"/>
      <c r="E65" s="201"/>
      <c r="F65" s="202"/>
      <c r="G65" s="74"/>
    </row>
    <row r="66" spans="1:7" s="102" customFormat="1" ht="23.25">
      <c r="A66" s="103" t="s">
        <v>279</v>
      </c>
      <c r="B66" s="104"/>
      <c r="C66" s="201">
        <v>9073</v>
      </c>
      <c r="D66" s="202"/>
      <c r="E66" s="201"/>
      <c r="F66" s="202"/>
      <c r="G66" s="74"/>
    </row>
    <row r="67" spans="1:7" s="102" customFormat="1" ht="23.25">
      <c r="A67" s="103" t="s">
        <v>58</v>
      </c>
      <c r="B67" s="112" t="s">
        <v>302</v>
      </c>
      <c r="C67" s="201"/>
      <c r="D67" s="202"/>
      <c r="E67" s="201"/>
      <c r="F67" s="202"/>
      <c r="G67" s="74"/>
    </row>
    <row r="68" spans="1:7" s="102" customFormat="1" ht="23.25">
      <c r="A68" s="103" t="s">
        <v>59</v>
      </c>
      <c r="B68" s="104">
        <v>100</v>
      </c>
      <c r="C68" s="201"/>
      <c r="D68" s="202"/>
      <c r="E68" s="201"/>
      <c r="F68" s="202"/>
      <c r="G68" s="74"/>
    </row>
    <row r="69" spans="1:7" s="102" customFormat="1" ht="23.25">
      <c r="A69" s="103" t="s">
        <v>60</v>
      </c>
      <c r="B69" s="104">
        <v>120</v>
      </c>
      <c r="C69" s="201"/>
      <c r="D69" s="202"/>
      <c r="E69" s="201"/>
      <c r="F69" s="202"/>
      <c r="G69" s="74"/>
    </row>
    <row r="70" spans="1:7" s="102" customFormat="1" ht="23.25">
      <c r="A70" s="103" t="s">
        <v>61</v>
      </c>
      <c r="B70" s="104">
        <v>130</v>
      </c>
      <c r="C70" s="201"/>
      <c r="D70" s="202"/>
      <c r="E70" s="201"/>
      <c r="F70" s="202"/>
      <c r="G70" s="74"/>
    </row>
    <row r="71" spans="1:7" s="102" customFormat="1" ht="23.25">
      <c r="A71" s="103" t="s">
        <v>62</v>
      </c>
      <c r="B71" s="104">
        <v>200</v>
      </c>
      <c r="C71" s="201"/>
      <c r="D71" s="202"/>
      <c r="E71" s="201"/>
      <c r="F71" s="202"/>
      <c r="G71" s="74"/>
    </row>
    <row r="72" spans="1:7" s="102" customFormat="1" ht="23.25">
      <c r="A72" s="103" t="s">
        <v>63</v>
      </c>
      <c r="B72" s="104">
        <v>250</v>
      </c>
      <c r="C72" s="201"/>
      <c r="D72" s="202"/>
      <c r="E72" s="201"/>
      <c r="F72" s="202"/>
      <c r="G72" s="74"/>
    </row>
    <row r="73" spans="1:7" s="102" customFormat="1" ht="23.25">
      <c r="A73" s="103" t="s">
        <v>64</v>
      </c>
      <c r="B73" s="104">
        <v>270</v>
      </c>
      <c r="C73" s="201"/>
      <c r="D73" s="202"/>
      <c r="E73" s="201"/>
      <c r="F73" s="202"/>
      <c r="G73" s="74"/>
    </row>
    <row r="74" spans="1:7" s="102" customFormat="1" ht="23.25">
      <c r="A74" s="103" t="s">
        <v>65</v>
      </c>
      <c r="B74" s="104">
        <v>300</v>
      </c>
      <c r="C74" s="201"/>
      <c r="D74" s="202"/>
      <c r="E74" s="201"/>
      <c r="F74" s="202"/>
      <c r="G74" s="74"/>
    </row>
    <row r="75" spans="1:7" s="102" customFormat="1" ht="23.25">
      <c r="A75" s="103" t="s">
        <v>66</v>
      </c>
      <c r="B75" s="104">
        <v>400</v>
      </c>
      <c r="C75" s="201"/>
      <c r="D75" s="202"/>
      <c r="E75" s="201"/>
      <c r="F75" s="202"/>
      <c r="G75" s="74"/>
    </row>
    <row r="76" spans="1:7" s="102" customFormat="1" ht="23.25">
      <c r="A76" s="103" t="s">
        <v>67</v>
      </c>
      <c r="B76" s="104">
        <v>450</v>
      </c>
      <c r="C76" s="201"/>
      <c r="D76" s="202"/>
      <c r="E76" s="201"/>
      <c r="F76" s="202"/>
      <c r="G76" s="74"/>
    </row>
    <row r="77" spans="1:7" s="102" customFormat="1" ht="23.25">
      <c r="A77" s="103" t="s">
        <v>68</v>
      </c>
      <c r="B77" s="104">
        <v>500</v>
      </c>
      <c r="C77" s="201"/>
      <c r="D77" s="202"/>
      <c r="E77" s="201"/>
      <c r="F77" s="202"/>
      <c r="G77" s="74"/>
    </row>
    <row r="78" spans="1:7" s="102" customFormat="1" ht="23.25">
      <c r="A78" s="103" t="s">
        <v>280</v>
      </c>
      <c r="B78" s="104">
        <v>550</v>
      </c>
      <c r="C78" s="201">
        <v>0</v>
      </c>
      <c r="D78" s="202"/>
      <c r="E78" s="201"/>
      <c r="F78" s="202"/>
      <c r="G78" s="74"/>
    </row>
    <row r="79" spans="1:7" s="102" customFormat="1" ht="23.25">
      <c r="A79" s="103" t="s">
        <v>281</v>
      </c>
      <c r="B79" s="104">
        <v>821</v>
      </c>
      <c r="C79" s="201"/>
      <c r="D79" s="202"/>
      <c r="E79" s="201"/>
      <c r="F79" s="202"/>
      <c r="G79" s="74"/>
    </row>
    <row r="80" spans="1:7" s="102" customFormat="1" ht="23.25">
      <c r="A80" s="103" t="s">
        <v>282</v>
      </c>
      <c r="B80" s="104">
        <v>900</v>
      </c>
      <c r="C80" s="201"/>
      <c r="D80" s="202"/>
      <c r="E80" s="201">
        <v>1365263.47</v>
      </c>
      <c r="F80" s="202"/>
      <c r="G80" s="74"/>
    </row>
    <row r="81" spans="1:7" s="102" customFormat="1" ht="23.25">
      <c r="A81" s="103" t="s">
        <v>283</v>
      </c>
      <c r="B81" s="104">
        <v>600</v>
      </c>
      <c r="C81" s="105"/>
      <c r="D81" s="106"/>
      <c r="E81" s="201">
        <v>3061563</v>
      </c>
      <c r="F81" s="202"/>
      <c r="G81" s="74"/>
    </row>
    <row r="82" spans="1:7" s="102" customFormat="1" ht="23.25">
      <c r="A82" s="103" t="s">
        <v>53</v>
      </c>
      <c r="B82" s="104"/>
      <c r="C82" s="105"/>
      <c r="D82" s="106"/>
      <c r="E82" s="201">
        <v>5698000</v>
      </c>
      <c r="F82" s="202"/>
      <c r="G82" s="74"/>
    </row>
    <row r="83" spans="1:7" s="102" customFormat="1" ht="23.25">
      <c r="A83" s="103" t="s">
        <v>284</v>
      </c>
      <c r="B83" s="104"/>
      <c r="C83" s="201"/>
      <c r="D83" s="202"/>
      <c r="E83" s="201">
        <v>1917700</v>
      </c>
      <c r="F83" s="202"/>
      <c r="G83" s="74"/>
    </row>
    <row r="84" spans="1:7" s="102" customFormat="1" ht="23.25">
      <c r="A84" s="103" t="s">
        <v>56</v>
      </c>
      <c r="B84" s="104">
        <v>700</v>
      </c>
      <c r="C84" s="105"/>
      <c r="D84" s="106"/>
      <c r="E84" s="201">
        <v>17843388.35</v>
      </c>
      <c r="F84" s="202"/>
      <c r="G84" s="74"/>
    </row>
    <row r="85" spans="1:7" s="102" customFormat="1" ht="23.25">
      <c r="A85" s="103" t="s">
        <v>285</v>
      </c>
      <c r="B85" s="104"/>
      <c r="C85" s="105"/>
      <c r="D85" s="106"/>
      <c r="E85" s="201">
        <v>23003096.94</v>
      </c>
      <c r="F85" s="202"/>
      <c r="G85" s="74"/>
    </row>
    <row r="86" spans="1:7" s="102" customFormat="1" ht="23.25">
      <c r="A86" s="103" t="s">
        <v>286</v>
      </c>
      <c r="B86" s="104"/>
      <c r="C86" s="105"/>
      <c r="D86" s="106"/>
      <c r="E86" s="201">
        <v>920918.5</v>
      </c>
      <c r="F86" s="202"/>
      <c r="G86" s="74"/>
    </row>
    <row r="87" spans="1:7" s="102" customFormat="1" ht="23.25">
      <c r="A87" s="103" t="s">
        <v>287</v>
      </c>
      <c r="B87" s="104"/>
      <c r="C87" s="105"/>
      <c r="D87" s="106"/>
      <c r="E87" s="201"/>
      <c r="F87" s="202"/>
      <c r="G87" s="74"/>
    </row>
    <row r="88" spans="1:7" s="102" customFormat="1" ht="23.25">
      <c r="A88" s="103" t="s">
        <v>288</v>
      </c>
      <c r="B88" s="104"/>
      <c r="C88" s="105"/>
      <c r="D88" s="106"/>
      <c r="E88" s="201"/>
      <c r="F88" s="202"/>
      <c r="G88" s="74"/>
    </row>
    <row r="89" spans="1:7" s="102" customFormat="1" ht="23.25">
      <c r="A89" s="103" t="s">
        <v>289</v>
      </c>
      <c r="B89" s="104"/>
      <c r="C89" s="201"/>
      <c r="D89" s="202"/>
      <c r="E89" s="201"/>
      <c r="F89" s="202"/>
      <c r="G89" s="74"/>
    </row>
    <row r="90" spans="1:7" s="102" customFormat="1" ht="23.25">
      <c r="A90" s="103" t="s">
        <v>290</v>
      </c>
      <c r="B90" s="104"/>
      <c r="C90" s="105"/>
      <c r="D90" s="106"/>
      <c r="E90" s="201"/>
      <c r="F90" s="202"/>
      <c r="G90" s="74"/>
    </row>
    <row r="91" spans="1:7" s="102" customFormat="1" ht="23.25">
      <c r="A91" s="103" t="s">
        <v>291</v>
      </c>
      <c r="B91" s="104"/>
      <c r="C91" s="201"/>
      <c r="D91" s="202"/>
      <c r="E91" s="201"/>
      <c r="F91" s="202"/>
      <c r="G91" s="74"/>
    </row>
    <row r="92" spans="1:7" s="102" customFormat="1" ht="23.25">
      <c r="A92" s="103" t="s">
        <v>292</v>
      </c>
      <c r="B92" s="104"/>
      <c r="C92" s="201"/>
      <c r="D92" s="202"/>
      <c r="E92" s="201"/>
      <c r="F92" s="202"/>
      <c r="G92" s="74"/>
    </row>
    <row r="93" spans="1:7" s="102" customFormat="1" ht="23.25">
      <c r="A93" s="103" t="s">
        <v>293</v>
      </c>
      <c r="B93" s="104"/>
      <c r="C93" s="201"/>
      <c r="D93" s="202"/>
      <c r="E93" s="201"/>
      <c r="F93" s="202"/>
      <c r="G93" s="74"/>
    </row>
    <row r="94" spans="1:7" s="102" customFormat="1" ht="23.25">
      <c r="A94" s="107" t="s">
        <v>294</v>
      </c>
      <c r="B94" s="82"/>
      <c r="C94" s="195"/>
      <c r="D94" s="196"/>
      <c r="E94" s="195">
        <v>23000</v>
      </c>
      <c r="F94" s="196"/>
      <c r="G94" s="74"/>
    </row>
    <row r="95" spans="1:7" s="102" customFormat="1" ht="24" thickBot="1">
      <c r="A95" s="74"/>
      <c r="B95" s="79"/>
      <c r="C95" s="197">
        <f>SUM(C55:D94)</f>
        <v>53832930.26</v>
      </c>
      <c r="D95" s="198"/>
      <c r="E95" s="197">
        <f>SUM(E55:F94)</f>
        <v>53832930.260000005</v>
      </c>
      <c r="F95" s="198"/>
      <c r="G95" s="74"/>
    </row>
    <row r="96" spans="1:7" s="102" customFormat="1" ht="24" thickTop="1">
      <c r="A96" s="74"/>
      <c r="B96" s="79"/>
      <c r="C96" s="108"/>
      <c r="D96" s="108"/>
      <c r="E96" s="108"/>
      <c r="F96" s="108"/>
      <c r="G96" s="74"/>
    </row>
    <row r="97" spans="1:7" s="102" customFormat="1" ht="23.25">
      <c r="A97" s="74"/>
      <c r="B97" s="79"/>
      <c r="C97" s="108"/>
      <c r="D97" s="108"/>
      <c r="E97" s="108"/>
      <c r="F97" s="108"/>
      <c r="G97" s="74"/>
    </row>
    <row r="98" spans="1:7" s="102" customFormat="1" ht="23.25">
      <c r="A98" s="74"/>
      <c r="B98" s="79"/>
      <c r="C98" s="108"/>
      <c r="D98" s="108"/>
      <c r="E98" s="108"/>
      <c r="F98" s="108"/>
      <c r="G98" s="74"/>
    </row>
    <row r="99" spans="1:7" s="102" customFormat="1" ht="23.25">
      <c r="A99" s="203" t="s">
        <v>268</v>
      </c>
      <c r="B99" s="203"/>
      <c r="C99" s="203"/>
      <c r="D99" s="203"/>
      <c r="E99" s="203"/>
      <c r="F99" s="203"/>
      <c r="G99" s="74"/>
    </row>
    <row r="100" spans="1:7" s="102" customFormat="1" ht="23.25">
      <c r="A100" s="203" t="s">
        <v>269</v>
      </c>
      <c r="B100" s="203"/>
      <c r="C100" s="203"/>
      <c r="D100" s="203"/>
      <c r="E100" s="203"/>
      <c r="F100" s="203"/>
      <c r="G100" s="74"/>
    </row>
    <row r="101" spans="1:7" s="102" customFormat="1" ht="23.25">
      <c r="A101" s="204" t="s">
        <v>303</v>
      </c>
      <c r="B101" s="204"/>
      <c r="C101" s="204"/>
      <c r="D101" s="204"/>
      <c r="E101" s="204"/>
      <c r="F101" s="204"/>
      <c r="G101" s="74"/>
    </row>
    <row r="102" spans="1:7" s="102" customFormat="1" ht="19.5" customHeight="1">
      <c r="A102" s="205" t="s">
        <v>46</v>
      </c>
      <c r="B102" s="207" t="s">
        <v>72</v>
      </c>
      <c r="C102" s="209" t="s">
        <v>271</v>
      </c>
      <c r="D102" s="210"/>
      <c r="E102" s="209" t="s">
        <v>272</v>
      </c>
      <c r="F102" s="210"/>
      <c r="G102" s="74"/>
    </row>
    <row r="103" spans="1:7" s="102" customFormat="1" ht="21.75" customHeight="1">
      <c r="A103" s="206"/>
      <c r="B103" s="208"/>
      <c r="C103" s="211"/>
      <c r="D103" s="212"/>
      <c r="E103" s="211"/>
      <c r="F103" s="212"/>
      <c r="G103" s="74"/>
    </row>
    <row r="104" spans="1:7" s="102" customFormat="1" ht="23.25">
      <c r="A104" s="103" t="s">
        <v>273</v>
      </c>
      <c r="B104" s="112" t="s">
        <v>297</v>
      </c>
      <c r="C104" s="201">
        <v>0</v>
      </c>
      <c r="D104" s="202"/>
      <c r="E104" s="201"/>
      <c r="F104" s="202"/>
      <c r="G104" s="74"/>
    </row>
    <row r="105" spans="1:7" s="102" customFormat="1" ht="23.25">
      <c r="A105" s="110" t="s">
        <v>274</v>
      </c>
      <c r="B105" s="113" t="s">
        <v>298</v>
      </c>
      <c r="C105" s="193">
        <v>3928764.5</v>
      </c>
      <c r="D105" s="194"/>
      <c r="E105" s="193"/>
      <c r="F105" s="194"/>
      <c r="G105" s="74"/>
    </row>
    <row r="106" spans="1:7" s="102" customFormat="1" ht="23.25">
      <c r="A106" s="110" t="s">
        <v>275</v>
      </c>
      <c r="B106" s="113" t="s">
        <v>298</v>
      </c>
      <c r="C106" s="193">
        <v>188918.5</v>
      </c>
      <c r="D106" s="194"/>
      <c r="E106" s="193"/>
      <c r="F106" s="194"/>
      <c r="G106" s="74"/>
    </row>
    <row r="107" spans="1:7" s="102" customFormat="1" ht="23.25">
      <c r="A107" s="103" t="s">
        <v>276</v>
      </c>
      <c r="B107" s="112" t="s">
        <v>298</v>
      </c>
      <c r="C107" s="193">
        <v>38527933.67</v>
      </c>
      <c r="D107" s="194"/>
      <c r="E107" s="193"/>
      <c r="F107" s="194"/>
      <c r="G107" s="74"/>
    </row>
    <row r="108" spans="1:7" s="102" customFormat="1" ht="23.25">
      <c r="A108" s="110" t="s">
        <v>299</v>
      </c>
      <c r="B108" s="111" t="s">
        <v>300</v>
      </c>
      <c r="C108" s="199">
        <v>0</v>
      </c>
      <c r="D108" s="200"/>
      <c r="E108" s="199"/>
      <c r="F108" s="200"/>
      <c r="G108" s="74"/>
    </row>
    <row r="109" spans="1:7" s="102" customFormat="1" ht="23.25">
      <c r="A109" s="116" t="s">
        <v>301</v>
      </c>
      <c r="B109" s="117" t="s">
        <v>300</v>
      </c>
      <c r="C109" s="201">
        <v>0</v>
      </c>
      <c r="D109" s="202"/>
      <c r="E109" s="201"/>
      <c r="F109" s="202"/>
      <c r="G109" s="74"/>
    </row>
    <row r="110" spans="1:7" s="102" customFormat="1" ht="23.25">
      <c r="A110" s="110" t="s">
        <v>277</v>
      </c>
      <c r="B110" s="118"/>
      <c r="C110" s="193">
        <v>5698000</v>
      </c>
      <c r="D110" s="194"/>
      <c r="E110" s="193"/>
      <c r="F110" s="194"/>
      <c r="G110" s="74"/>
    </row>
    <row r="111" spans="1:7" s="102" customFormat="1" ht="23.25">
      <c r="A111" s="119" t="s">
        <v>55</v>
      </c>
      <c r="B111" s="120" t="s">
        <v>54</v>
      </c>
      <c r="C111" s="199">
        <v>6500</v>
      </c>
      <c r="D111" s="200"/>
      <c r="E111" s="199"/>
      <c r="F111" s="200"/>
      <c r="G111" s="74"/>
    </row>
    <row r="112" spans="1:7" s="102" customFormat="1" ht="23.25">
      <c r="A112" s="110" t="s">
        <v>57</v>
      </c>
      <c r="B112" s="118"/>
      <c r="C112" s="193">
        <v>830820</v>
      </c>
      <c r="D112" s="194"/>
      <c r="E112" s="193"/>
      <c r="F112" s="194"/>
      <c r="G112" s="74"/>
    </row>
    <row r="113" spans="1:7" s="102" customFormat="1" ht="23.25">
      <c r="A113" s="110" t="s">
        <v>278</v>
      </c>
      <c r="B113" s="118"/>
      <c r="C113" s="193">
        <v>792000</v>
      </c>
      <c r="D113" s="194"/>
      <c r="E113" s="193"/>
      <c r="F113" s="194"/>
      <c r="G113" s="74"/>
    </row>
    <row r="114" spans="1:7" s="102" customFormat="1" ht="23.25">
      <c r="A114" s="110" t="s">
        <v>279</v>
      </c>
      <c r="B114" s="118"/>
      <c r="C114" s="193">
        <v>9073</v>
      </c>
      <c r="D114" s="194"/>
      <c r="E114" s="193"/>
      <c r="F114" s="194"/>
      <c r="G114" s="74"/>
    </row>
    <row r="115" spans="1:7" s="102" customFormat="1" ht="23.25">
      <c r="A115" s="110" t="s">
        <v>58</v>
      </c>
      <c r="B115" s="113" t="s">
        <v>302</v>
      </c>
      <c r="C115" s="193">
        <v>3500</v>
      </c>
      <c r="D115" s="194"/>
      <c r="E115" s="193"/>
      <c r="F115" s="194"/>
      <c r="G115" s="74"/>
    </row>
    <row r="116" spans="1:7" s="102" customFormat="1" ht="23.25">
      <c r="A116" s="110" t="s">
        <v>59</v>
      </c>
      <c r="B116" s="118">
        <v>100</v>
      </c>
      <c r="C116" s="193">
        <v>452610.31</v>
      </c>
      <c r="D116" s="194"/>
      <c r="E116" s="193"/>
      <c r="F116" s="194"/>
      <c r="G116" s="74"/>
    </row>
    <row r="117" spans="1:7" s="102" customFormat="1" ht="23.25">
      <c r="A117" s="110" t="s">
        <v>60</v>
      </c>
      <c r="B117" s="118">
        <v>120</v>
      </c>
      <c r="C117" s="193">
        <v>23495</v>
      </c>
      <c r="D117" s="194"/>
      <c r="E117" s="193"/>
      <c r="F117" s="194"/>
      <c r="G117" s="74"/>
    </row>
    <row r="118" spans="1:7" s="102" customFormat="1" ht="23.25">
      <c r="A118" s="110" t="s">
        <v>61</v>
      </c>
      <c r="B118" s="118">
        <v>130</v>
      </c>
      <c r="C118" s="193">
        <v>267192</v>
      </c>
      <c r="D118" s="194"/>
      <c r="E118" s="193"/>
      <c r="F118" s="194"/>
      <c r="G118" s="74"/>
    </row>
    <row r="119" spans="1:7" s="102" customFormat="1" ht="23.25">
      <c r="A119" s="110" t="s">
        <v>62</v>
      </c>
      <c r="B119" s="118">
        <v>200</v>
      </c>
      <c r="C119" s="193">
        <v>35350</v>
      </c>
      <c r="D119" s="194"/>
      <c r="E119" s="193"/>
      <c r="F119" s="194"/>
      <c r="G119" s="74"/>
    </row>
    <row r="120" spans="1:7" s="102" customFormat="1" ht="23.25">
      <c r="A120" s="110" t="s">
        <v>63</v>
      </c>
      <c r="B120" s="118">
        <v>250</v>
      </c>
      <c r="C120" s="193">
        <v>16000</v>
      </c>
      <c r="D120" s="194"/>
      <c r="E120" s="193"/>
      <c r="F120" s="194"/>
      <c r="G120" s="74"/>
    </row>
    <row r="121" spans="1:7" s="102" customFormat="1" ht="23.25">
      <c r="A121" s="110" t="s">
        <v>64</v>
      </c>
      <c r="B121" s="118">
        <v>270</v>
      </c>
      <c r="C121" s="193">
        <v>0</v>
      </c>
      <c r="D121" s="194"/>
      <c r="E121" s="193"/>
      <c r="F121" s="194"/>
      <c r="G121" s="74"/>
    </row>
    <row r="122" spans="1:7" s="102" customFormat="1" ht="23.25">
      <c r="A122" s="110" t="s">
        <v>65</v>
      </c>
      <c r="B122" s="118">
        <v>300</v>
      </c>
      <c r="C122" s="193">
        <v>56296.71</v>
      </c>
      <c r="D122" s="194"/>
      <c r="E122" s="193"/>
      <c r="F122" s="194"/>
      <c r="G122" s="74"/>
    </row>
    <row r="123" spans="1:7" s="102" customFormat="1" ht="23.25">
      <c r="A123" s="110" t="s">
        <v>66</v>
      </c>
      <c r="B123" s="118">
        <v>400</v>
      </c>
      <c r="C123" s="193">
        <v>0</v>
      </c>
      <c r="D123" s="194"/>
      <c r="E123" s="193"/>
      <c r="F123" s="194"/>
      <c r="G123" s="74"/>
    </row>
    <row r="124" spans="1:7" s="102" customFormat="1" ht="23.25">
      <c r="A124" s="110" t="s">
        <v>67</v>
      </c>
      <c r="B124" s="118">
        <v>450</v>
      </c>
      <c r="C124" s="193">
        <v>0</v>
      </c>
      <c r="D124" s="194"/>
      <c r="E124" s="193"/>
      <c r="F124" s="194"/>
      <c r="G124" s="74"/>
    </row>
    <row r="125" spans="1:7" s="102" customFormat="1" ht="23.25">
      <c r="A125" s="110" t="s">
        <v>68</v>
      </c>
      <c r="B125" s="118">
        <v>500</v>
      </c>
      <c r="C125" s="193">
        <v>0</v>
      </c>
      <c r="D125" s="194"/>
      <c r="E125" s="193"/>
      <c r="F125" s="194"/>
      <c r="G125" s="74"/>
    </row>
    <row r="126" spans="1:7" s="102" customFormat="1" ht="23.25">
      <c r="A126" s="110" t="s">
        <v>280</v>
      </c>
      <c r="B126" s="118">
        <v>550</v>
      </c>
      <c r="C126" s="193">
        <v>0</v>
      </c>
      <c r="D126" s="194"/>
      <c r="E126" s="193"/>
      <c r="F126" s="194"/>
      <c r="G126" s="74"/>
    </row>
    <row r="127" spans="1:7" s="102" customFormat="1" ht="23.25">
      <c r="A127" s="110" t="s">
        <v>281</v>
      </c>
      <c r="B127" s="118">
        <v>821</v>
      </c>
      <c r="C127" s="193"/>
      <c r="D127" s="194"/>
      <c r="E127" s="193">
        <v>1030815.26</v>
      </c>
      <c r="F127" s="194"/>
      <c r="G127" s="74"/>
    </row>
    <row r="128" spans="1:7" s="102" customFormat="1" ht="23.25">
      <c r="A128" s="110" t="s">
        <v>282</v>
      </c>
      <c r="B128" s="118">
        <v>900</v>
      </c>
      <c r="C128" s="193"/>
      <c r="D128" s="194"/>
      <c r="E128" s="193">
        <v>1261585.64</v>
      </c>
      <c r="F128" s="194"/>
      <c r="G128" s="74"/>
    </row>
    <row r="129" spans="1:7" s="102" customFormat="1" ht="23.25">
      <c r="A129" s="110" t="s">
        <v>31</v>
      </c>
      <c r="B129" s="118">
        <v>600</v>
      </c>
      <c r="C129" s="114"/>
      <c r="D129" s="115"/>
      <c r="E129" s="193">
        <v>2019438</v>
      </c>
      <c r="F129" s="194"/>
      <c r="G129" s="74"/>
    </row>
    <row r="130" spans="1:7" s="102" customFormat="1" ht="23.25">
      <c r="A130" s="110" t="s">
        <v>32</v>
      </c>
      <c r="B130" s="118"/>
      <c r="C130" s="114"/>
      <c r="D130" s="115"/>
      <c r="E130" s="193">
        <v>5698000</v>
      </c>
      <c r="F130" s="194"/>
      <c r="G130" s="74"/>
    </row>
    <row r="131" spans="1:7" s="102" customFormat="1" ht="23.25">
      <c r="A131" s="110" t="s">
        <v>34</v>
      </c>
      <c r="B131" s="118"/>
      <c r="C131" s="193"/>
      <c r="D131" s="194"/>
      <c r="E131" s="193">
        <v>1917700</v>
      </c>
      <c r="F131" s="194"/>
      <c r="G131" s="74"/>
    </row>
    <row r="132" spans="1:7" s="102" customFormat="1" ht="23.25">
      <c r="A132" s="110" t="s">
        <v>56</v>
      </c>
      <c r="B132" s="118">
        <v>700</v>
      </c>
      <c r="C132" s="114"/>
      <c r="D132" s="115"/>
      <c r="E132" s="193">
        <v>14883275.35</v>
      </c>
      <c r="F132" s="194"/>
      <c r="G132" s="74"/>
    </row>
    <row r="133" spans="1:7" s="102" customFormat="1" ht="23.25">
      <c r="A133" s="110" t="s">
        <v>285</v>
      </c>
      <c r="B133" s="118"/>
      <c r="C133" s="114"/>
      <c r="D133" s="115"/>
      <c r="E133" s="193">
        <v>23081609.94</v>
      </c>
      <c r="F133" s="194"/>
      <c r="G133" s="74"/>
    </row>
    <row r="134" spans="1:7" s="102" customFormat="1" ht="23.25">
      <c r="A134" s="110" t="s">
        <v>286</v>
      </c>
      <c r="B134" s="118"/>
      <c r="C134" s="114"/>
      <c r="D134" s="115"/>
      <c r="E134" s="193">
        <v>921029.5</v>
      </c>
      <c r="F134" s="194"/>
      <c r="G134" s="74"/>
    </row>
    <row r="135" spans="1:7" s="102" customFormat="1" ht="23.25">
      <c r="A135" s="110" t="s">
        <v>287</v>
      </c>
      <c r="B135" s="118"/>
      <c r="C135" s="114"/>
      <c r="D135" s="115"/>
      <c r="E135" s="193">
        <v>0</v>
      </c>
      <c r="F135" s="194"/>
      <c r="G135" s="74"/>
    </row>
    <row r="136" spans="1:7" s="102" customFormat="1" ht="23.25">
      <c r="A136" s="110" t="s">
        <v>288</v>
      </c>
      <c r="B136" s="118"/>
      <c r="C136" s="114"/>
      <c r="D136" s="115"/>
      <c r="E136" s="193">
        <v>0</v>
      </c>
      <c r="F136" s="194"/>
      <c r="G136" s="74"/>
    </row>
    <row r="137" spans="1:7" s="102" customFormat="1" ht="23.25">
      <c r="A137" s="110" t="s">
        <v>289</v>
      </c>
      <c r="B137" s="118"/>
      <c r="C137" s="193"/>
      <c r="D137" s="194"/>
      <c r="E137" s="193">
        <v>0</v>
      </c>
      <c r="F137" s="194"/>
      <c r="G137" s="74"/>
    </row>
    <row r="138" spans="1:7" s="102" customFormat="1" ht="23.25">
      <c r="A138" s="110" t="s">
        <v>290</v>
      </c>
      <c r="B138" s="118"/>
      <c r="C138" s="114"/>
      <c r="D138" s="115"/>
      <c r="E138" s="193">
        <v>0</v>
      </c>
      <c r="F138" s="194"/>
      <c r="G138" s="74"/>
    </row>
    <row r="139" spans="1:7" s="102" customFormat="1" ht="23.25">
      <c r="A139" s="110" t="s">
        <v>291</v>
      </c>
      <c r="B139" s="118"/>
      <c r="C139" s="193"/>
      <c r="D139" s="194"/>
      <c r="E139" s="193">
        <v>0</v>
      </c>
      <c r="F139" s="194"/>
      <c r="G139" s="74"/>
    </row>
    <row r="140" spans="1:7" s="102" customFormat="1" ht="23.25">
      <c r="A140" s="119" t="s">
        <v>292</v>
      </c>
      <c r="B140" s="121"/>
      <c r="C140" s="199"/>
      <c r="D140" s="200"/>
      <c r="E140" s="199">
        <v>0</v>
      </c>
      <c r="F140" s="200"/>
      <c r="G140" s="74"/>
    </row>
    <row r="141" spans="1:7" s="102" customFormat="1" ht="23.25">
      <c r="A141" s="122" t="s">
        <v>33</v>
      </c>
      <c r="B141" s="123"/>
      <c r="C141" s="195"/>
      <c r="D141" s="196"/>
      <c r="E141" s="195">
        <v>23000</v>
      </c>
      <c r="F141" s="196"/>
      <c r="G141" s="74"/>
    </row>
    <row r="142" spans="1:7" s="102" customFormat="1" ht="24" thickBot="1">
      <c r="A142" s="74"/>
      <c r="B142" s="79"/>
      <c r="C142" s="197">
        <f>SUM(C104:D141)</f>
        <v>50836453.690000005</v>
      </c>
      <c r="D142" s="198"/>
      <c r="E142" s="197">
        <f>SUM(E104:F141)</f>
        <v>50836453.69</v>
      </c>
      <c r="F142" s="198"/>
      <c r="G142" s="74"/>
    </row>
    <row r="143" spans="1:7" s="102" customFormat="1" ht="14.25" customHeight="1" thickTop="1">
      <c r="A143" s="74"/>
      <c r="B143" s="79"/>
      <c r="C143" s="108"/>
      <c r="D143" s="108"/>
      <c r="E143" s="108"/>
      <c r="F143" s="108"/>
      <c r="G143" s="74"/>
    </row>
    <row r="144" spans="1:7" s="102" customFormat="1" ht="23.25">
      <c r="A144" s="1" t="s">
        <v>10</v>
      </c>
      <c r="B144" s="1"/>
      <c r="C144" s="1"/>
      <c r="D144" s="1"/>
      <c r="E144" s="1"/>
      <c r="F144" s="1"/>
      <c r="G144" s="74"/>
    </row>
    <row r="145" spans="1:7" s="102" customFormat="1" ht="23.25">
      <c r="A145" s="1" t="s">
        <v>9</v>
      </c>
      <c r="B145" s="1"/>
      <c r="C145" s="1"/>
      <c r="D145" s="1"/>
      <c r="E145" s="1"/>
      <c r="F145" s="1"/>
      <c r="G145" s="74"/>
    </row>
    <row r="146" spans="1:7" s="102" customFormat="1" ht="23.25">
      <c r="A146" s="192" t="s">
        <v>11</v>
      </c>
      <c r="B146" s="192"/>
      <c r="C146" s="192"/>
      <c r="D146" s="192"/>
      <c r="E146" s="192"/>
      <c r="F146" s="192"/>
      <c r="G146" s="74"/>
    </row>
    <row r="147" spans="1:7" s="102" customFormat="1" ht="23.25">
      <c r="A147" s="109"/>
      <c r="B147" s="109"/>
      <c r="C147" s="109"/>
      <c r="D147" s="109"/>
      <c r="E147" s="109"/>
      <c r="F147" s="109"/>
      <c r="G147" s="74"/>
    </row>
    <row r="148" spans="1:7" s="102" customFormat="1" ht="23.25">
      <c r="A148" s="203" t="s">
        <v>268</v>
      </c>
      <c r="B148" s="203"/>
      <c r="C148" s="203"/>
      <c r="D148" s="203"/>
      <c r="E148" s="203"/>
      <c r="F148" s="203"/>
      <c r="G148" s="74"/>
    </row>
    <row r="149" spans="1:7" s="102" customFormat="1" ht="23.25">
      <c r="A149" s="203" t="s">
        <v>269</v>
      </c>
      <c r="B149" s="203"/>
      <c r="C149" s="203"/>
      <c r="D149" s="203"/>
      <c r="E149" s="203"/>
      <c r="F149" s="203"/>
      <c r="G149" s="74"/>
    </row>
    <row r="150" spans="1:7" s="102" customFormat="1" ht="23.25">
      <c r="A150" s="204" t="s">
        <v>37</v>
      </c>
      <c r="B150" s="204"/>
      <c r="C150" s="204"/>
      <c r="D150" s="204"/>
      <c r="E150" s="204"/>
      <c r="F150" s="204"/>
      <c r="G150" s="74"/>
    </row>
    <row r="151" spans="1:7" s="102" customFormat="1" ht="23.25">
      <c r="A151" s="205" t="s">
        <v>46</v>
      </c>
      <c r="B151" s="207" t="s">
        <v>72</v>
      </c>
      <c r="C151" s="209" t="s">
        <v>271</v>
      </c>
      <c r="D151" s="210"/>
      <c r="E151" s="209" t="s">
        <v>272</v>
      </c>
      <c r="F151" s="210"/>
      <c r="G151" s="74"/>
    </row>
    <row r="152" spans="1:7" s="102" customFormat="1" ht="23.25">
      <c r="A152" s="206"/>
      <c r="B152" s="208"/>
      <c r="C152" s="211"/>
      <c r="D152" s="212"/>
      <c r="E152" s="211"/>
      <c r="F152" s="212"/>
      <c r="G152" s="74"/>
    </row>
    <row r="153" spans="1:7" s="102" customFormat="1" ht="23.25">
      <c r="A153" s="103" t="s">
        <v>273</v>
      </c>
      <c r="B153" s="112" t="s">
        <v>297</v>
      </c>
      <c r="C153" s="201">
        <v>0</v>
      </c>
      <c r="D153" s="202"/>
      <c r="E153" s="201"/>
      <c r="F153" s="202"/>
      <c r="G153" s="74"/>
    </row>
    <row r="154" spans="1:7" s="102" customFormat="1" ht="23.25">
      <c r="A154" s="110" t="s">
        <v>274</v>
      </c>
      <c r="B154" s="113" t="s">
        <v>298</v>
      </c>
      <c r="C154" s="193">
        <v>3911764.5</v>
      </c>
      <c r="D154" s="194"/>
      <c r="E154" s="193"/>
      <c r="F154" s="194"/>
      <c r="G154" s="74"/>
    </row>
    <row r="155" spans="1:7" s="102" customFormat="1" ht="23.25">
      <c r="A155" s="110" t="s">
        <v>275</v>
      </c>
      <c r="B155" s="113" t="s">
        <v>298</v>
      </c>
      <c r="C155" s="193">
        <v>89473.36</v>
      </c>
      <c r="D155" s="194"/>
      <c r="E155" s="193"/>
      <c r="F155" s="194"/>
      <c r="G155" s="74"/>
    </row>
    <row r="156" spans="1:7" s="102" customFormat="1" ht="23.25">
      <c r="A156" s="103" t="s">
        <v>276</v>
      </c>
      <c r="B156" s="112" t="s">
        <v>298</v>
      </c>
      <c r="C156" s="193">
        <v>43601274.82</v>
      </c>
      <c r="D156" s="194"/>
      <c r="E156" s="193"/>
      <c r="F156" s="194"/>
      <c r="G156" s="74"/>
    </row>
    <row r="157" spans="1:7" s="102" customFormat="1" ht="23.25">
      <c r="A157" s="110" t="s">
        <v>299</v>
      </c>
      <c r="B157" s="111" t="s">
        <v>300</v>
      </c>
      <c r="C157" s="199">
        <v>0</v>
      </c>
      <c r="D157" s="200"/>
      <c r="E157" s="199"/>
      <c r="F157" s="200"/>
      <c r="G157" s="74"/>
    </row>
    <row r="158" spans="1:7" s="102" customFormat="1" ht="23.25">
      <c r="A158" s="116" t="s">
        <v>301</v>
      </c>
      <c r="B158" s="117" t="s">
        <v>300</v>
      </c>
      <c r="C158" s="201">
        <v>0</v>
      </c>
      <c r="D158" s="202"/>
      <c r="E158" s="201"/>
      <c r="F158" s="202"/>
      <c r="G158" s="74"/>
    </row>
    <row r="159" spans="1:7" s="102" customFormat="1" ht="23.25">
      <c r="A159" s="110" t="s">
        <v>277</v>
      </c>
      <c r="B159" s="118"/>
      <c r="C159" s="193">
        <v>5698000</v>
      </c>
      <c r="D159" s="194"/>
      <c r="E159" s="193"/>
      <c r="F159" s="194"/>
      <c r="G159" s="74"/>
    </row>
    <row r="160" spans="1:7" s="102" customFormat="1" ht="23.25">
      <c r="A160" s="119" t="s">
        <v>55</v>
      </c>
      <c r="B160" s="120" t="s">
        <v>54</v>
      </c>
      <c r="C160" s="199">
        <v>47900</v>
      </c>
      <c r="D160" s="200"/>
      <c r="E160" s="199"/>
      <c r="F160" s="200"/>
      <c r="G160" s="74"/>
    </row>
    <row r="161" spans="1:7" s="102" customFormat="1" ht="23.25">
      <c r="A161" s="110" t="s">
        <v>57</v>
      </c>
      <c r="B161" s="118"/>
      <c r="C161" s="193">
        <v>886340</v>
      </c>
      <c r="D161" s="194"/>
      <c r="E161" s="193"/>
      <c r="F161" s="194"/>
      <c r="G161" s="74"/>
    </row>
    <row r="162" spans="1:7" s="102" customFormat="1" ht="23.25">
      <c r="A162" s="110" t="s">
        <v>278</v>
      </c>
      <c r="B162" s="118"/>
      <c r="C162" s="193">
        <v>792000</v>
      </c>
      <c r="D162" s="194"/>
      <c r="E162" s="193"/>
      <c r="F162" s="194"/>
      <c r="G162" s="74"/>
    </row>
    <row r="163" spans="1:7" s="102" customFormat="1" ht="23.25">
      <c r="A163" s="110" t="s">
        <v>279</v>
      </c>
      <c r="B163" s="118"/>
      <c r="C163" s="193">
        <v>9073</v>
      </c>
      <c r="D163" s="194"/>
      <c r="E163" s="193"/>
      <c r="F163" s="194"/>
      <c r="G163" s="74"/>
    </row>
    <row r="164" spans="1:7" s="102" customFormat="1" ht="23.25">
      <c r="A164" s="110" t="s">
        <v>58</v>
      </c>
      <c r="B164" s="113" t="s">
        <v>302</v>
      </c>
      <c r="C164" s="193">
        <v>59762</v>
      </c>
      <c r="D164" s="194"/>
      <c r="E164" s="193"/>
      <c r="F164" s="194"/>
      <c r="G164" s="74"/>
    </row>
    <row r="165" spans="1:7" s="102" customFormat="1" ht="23.25">
      <c r="A165" s="110" t="s">
        <v>59</v>
      </c>
      <c r="B165" s="118">
        <v>100</v>
      </c>
      <c r="C165" s="193">
        <v>910480.31</v>
      </c>
      <c r="D165" s="194"/>
      <c r="E165" s="193"/>
      <c r="F165" s="194"/>
      <c r="G165" s="74"/>
    </row>
    <row r="166" spans="1:7" s="102" customFormat="1" ht="23.25">
      <c r="A166" s="110" t="s">
        <v>60</v>
      </c>
      <c r="B166" s="118">
        <v>120</v>
      </c>
      <c r="C166" s="193">
        <v>46990</v>
      </c>
      <c r="D166" s="194"/>
      <c r="E166" s="193"/>
      <c r="F166" s="194"/>
      <c r="G166" s="74"/>
    </row>
    <row r="167" spans="1:7" s="102" customFormat="1" ht="23.25">
      <c r="A167" s="110" t="s">
        <v>61</v>
      </c>
      <c r="B167" s="118">
        <v>130</v>
      </c>
      <c r="C167" s="193">
        <v>534384</v>
      </c>
      <c r="D167" s="194"/>
      <c r="E167" s="193"/>
      <c r="F167" s="194"/>
      <c r="G167" s="74"/>
    </row>
    <row r="168" spans="1:7" s="102" customFormat="1" ht="23.25">
      <c r="A168" s="110" t="s">
        <v>62</v>
      </c>
      <c r="B168" s="118">
        <v>200</v>
      </c>
      <c r="C168" s="193">
        <v>58806</v>
      </c>
      <c r="D168" s="194"/>
      <c r="E168" s="193"/>
      <c r="F168" s="194"/>
      <c r="G168" s="74"/>
    </row>
    <row r="169" spans="1:7" s="102" customFormat="1" ht="23.25">
      <c r="A169" s="110" t="s">
        <v>63</v>
      </c>
      <c r="B169" s="118">
        <v>250</v>
      </c>
      <c r="C169" s="193">
        <v>492907.96</v>
      </c>
      <c r="D169" s="194"/>
      <c r="E169" s="193"/>
      <c r="F169" s="194"/>
      <c r="G169" s="74"/>
    </row>
    <row r="170" spans="1:7" s="102" customFormat="1" ht="23.25">
      <c r="A170" s="110" t="s">
        <v>64</v>
      </c>
      <c r="B170" s="118">
        <v>270</v>
      </c>
      <c r="C170" s="193">
        <v>136547.28</v>
      </c>
      <c r="D170" s="194"/>
      <c r="E170" s="193"/>
      <c r="F170" s="194"/>
      <c r="G170" s="74"/>
    </row>
    <row r="171" spans="1:7" s="102" customFormat="1" ht="23.25">
      <c r="A171" s="110" t="s">
        <v>65</v>
      </c>
      <c r="B171" s="118">
        <v>300</v>
      </c>
      <c r="C171" s="193">
        <v>129605.11</v>
      </c>
      <c r="D171" s="194"/>
      <c r="E171" s="193"/>
      <c r="F171" s="194"/>
      <c r="G171" s="74"/>
    </row>
    <row r="172" spans="1:7" s="102" customFormat="1" ht="23.25">
      <c r="A172" s="110" t="s">
        <v>66</v>
      </c>
      <c r="B172" s="118">
        <v>400</v>
      </c>
      <c r="C172" s="193">
        <v>648700</v>
      </c>
      <c r="D172" s="194"/>
      <c r="E172" s="193"/>
      <c r="F172" s="194"/>
      <c r="G172" s="74"/>
    </row>
    <row r="173" spans="1:7" s="102" customFormat="1" ht="23.25">
      <c r="A173" s="110" t="s">
        <v>67</v>
      </c>
      <c r="B173" s="118">
        <v>450</v>
      </c>
      <c r="C173" s="193">
        <v>0</v>
      </c>
      <c r="D173" s="194"/>
      <c r="E173" s="193"/>
      <c r="F173" s="194"/>
      <c r="G173" s="74"/>
    </row>
    <row r="174" spans="1:7" s="102" customFormat="1" ht="23.25">
      <c r="A174" s="110" t="s">
        <v>68</v>
      </c>
      <c r="B174" s="118">
        <v>500</v>
      </c>
      <c r="C174" s="193">
        <v>0</v>
      </c>
      <c r="D174" s="194"/>
      <c r="E174" s="193"/>
      <c r="F174" s="194"/>
      <c r="G174" s="74"/>
    </row>
    <row r="175" spans="1:7" s="102" customFormat="1" ht="23.25">
      <c r="A175" s="110" t="s">
        <v>280</v>
      </c>
      <c r="B175" s="118">
        <v>550</v>
      </c>
      <c r="C175" s="193">
        <v>0</v>
      </c>
      <c r="D175" s="194"/>
      <c r="E175" s="193"/>
      <c r="F175" s="194"/>
      <c r="G175" s="74"/>
    </row>
    <row r="176" spans="1:7" s="102" customFormat="1" ht="23.25">
      <c r="A176" s="110" t="s">
        <v>281</v>
      </c>
      <c r="B176" s="118">
        <v>821</v>
      </c>
      <c r="C176" s="193"/>
      <c r="D176" s="194"/>
      <c r="E176" s="193">
        <v>7284490.04</v>
      </c>
      <c r="F176" s="194"/>
      <c r="G176" s="74"/>
    </row>
    <row r="177" spans="1:7" s="102" customFormat="1" ht="23.25">
      <c r="A177" s="110" t="s">
        <v>282</v>
      </c>
      <c r="B177" s="118">
        <v>900</v>
      </c>
      <c r="C177" s="193"/>
      <c r="D177" s="194"/>
      <c r="E177" s="193">
        <v>1234890.65</v>
      </c>
      <c r="F177" s="194"/>
      <c r="G177" s="74"/>
    </row>
    <row r="178" spans="1:7" s="102" customFormat="1" ht="23.25">
      <c r="A178" s="110" t="s">
        <v>31</v>
      </c>
      <c r="B178" s="118">
        <v>600</v>
      </c>
      <c r="C178" s="114"/>
      <c r="D178" s="115"/>
      <c r="E178" s="193">
        <v>1632438</v>
      </c>
      <c r="F178" s="194"/>
      <c r="G178" s="74"/>
    </row>
    <row r="179" spans="1:7" s="102" customFormat="1" ht="23.25">
      <c r="A179" s="110" t="s">
        <v>32</v>
      </c>
      <c r="B179" s="118"/>
      <c r="C179" s="114"/>
      <c r="D179" s="115"/>
      <c r="E179" s="193">
        <v>5698000</v>
      </c>
      <c r="F179" s="194"/>
      <c r="G179" s="74"/>
    </row>
    <row r="180" spans="1:7" s="102" customFormat="1" ht="23.25">
      <c r="A180" s="110" t="s">
        <v>34</v>
      </c>
      <c r="B180" s="118"/>
      <c r="C180" s="193"/>
      <c r="D180" s="194"/>
      <c r="E180" s="193">
        <v>570720</v>
      </c>
      <c r="F180" s="194"/>
      <c r="G180" s="74"/>
    </row>
    <row r="181" spans="1:7" s="102" customFormat="1" ht="23.25">
      <c r="A181" s="110" t="s">
        <v>56</v>
      </c>
      <c r="B181" s="118">
        <v>700</v>
      </c>
      <c r="C181" s="114"/>
      <c r="D181" s="115"/>
      <c r="E181" s="193">
        <v>14560275.35</v>
      </c>
      <c r="F181" s="194"/>
      <c r="G181" s="74"/>
    </row>
    <row r="182" spans="1:7" s="102" customFormat="1" ht="23.25">
      <c r="A182" s="110" t="s">
        <v>285</v>
      </c>
      <c r="B182" s="118"/>
      <c r="C182" s="114"/>
      <c r="D182" s="115"/>
      <c r="E182" s="193">
        <v>23081609.94</v>
      </c>
      <c r="F182" s="194"/>
      <c r="G182" s="74"/>
    </row>
    <row r="183" spans="1:7" s="102" customFormat="1" ht="23.25">
      <c r="A183" s="110" t="s">
        <v>286</v>
      </c>
      <c r="B183" s="118"/>
      <c r="C183" s="114"/>
      <c r="D183" s="115"/>
      <c r="E183" s="193">
        <v>921584.36</v>
      </c>
      <c r="F183" s="194"/>
      <c r="G183" s="74"/>
    </row>
    <row r="184" spans="1:7" s="102" customFormat="1" ht="23.25">
      <c r="A184" s="110" t="s">
        <v>287</v>
      </c>
      <c r="B184" s="118"/>
      <c r="C184" s="114"/>
      <c r="D184" s="115"/>
      <c r="E184" s="193">
        <v>2800000</v>
      </c>
      <c r="F184" s="194"/>
      <c r="G184" s="74"/>
    </row>
    <row r="185" spans="1:7" s="102" customFormat="1" ht="23.25">
      <c r="A185" s="110" t="s">
        <v>288</v>
      </c>
      <c r="B185" s="118"/>
      <c r="C185" s="114"/>
      <c r="D185" s="115"/>
      <c r="E185" s="193">
        <v>270000</v>
      </c>
      <c r="F185" s="194"/>
      <c r="G185" s="74"/>
    </row>
    <row r="186" spans="1:7" s="102" customFormat="1" ht="23.25">
      <c r="A186" s="110" t="s">
        <v>289</v>
      </c>
      <c r="B186" s="118"/>
      <c r="C186" s="193"/>
      <c r="D186" s="194"/>
      <c r="E186" s="193">
        <v>0</v>
      </c>
      <c r="F186" s="194"/>
      <c r="G186" s="74"/>
    </row>
    <row r="187" spans="1:7" s="102" customFormat="1" ht="23.25">
      <c r="A187" s="110" t="s">
        <v>290</v>
      </c>
      <c r="B187" s="118"/>
      <c r="C187" s="114"/>
      <c r="D187" s="115"/>
      <c r="E187" s="193">
        <v>0</v>
      </c>
      <c r="F187" s="194"/>
      <c r="G187" s="74"/>
    </row>
    <row r="188" spans="1:7" s="102" customFormat="1" ht="23.25">
      <c r="A188" s="110" t="s">
        <v>291</v>
      </c>
      <c r="B188" s="118"/>
      <c r="C188" s="193"/>
      <c r="D188" s="194"/>
      <c r="E188" s="193">
        <v>0</v>
      </c>
      <c r="F188" s="194"/>
      <c r="G188" s="74"/>
    </row>
    <row r="189" spans="1:7" s="102" customFormat="1" ht="23.25">
      <c r="A189" s="119" t="s">
        <v>292</v>
      </c>
      <c r="B189" s="121"/>
      <c r="C189" s="199"/>
      <c r="D189" s="200"/>
      <c r="E189" s="199">
        <v>0</v>
      </c>
      <c r="F189" s="200"/>
      <c r="G189" s="74"/>
    </row>
    <row r="190" spans="1:7" s="102" customFormat="1" ht="23.25">
      <c r="A190" s="122" t="s">
        <v>33</v>
      </c>
      <c r="B190" s="123"/>
      <c r="C190" s="195"/>
      <c r="D190" s="196"/>
      <c r="E190" s="195">
        <v>0</v>
      </c>
      <c r="F190" s="196"/>
      <c r="G190" s="74"/>
    </row>
    <row r="191" spans="1:7" s="102" customFormat="1" ht="24" thickBot="1">
      <c r="A191" s="74"/>
      <c r="B191" s="79"/>
      <c r="C191" s="197">
        <f>SUM(C153:D190)</f>
        <v>58054008.34</v>
      </c>
      <c r="D191" s="198"/>
      <c r="E191" s="197">
        <f>SUM(E153:F190)</f>
        <v>58054008.34</v>
      </c>
      <c r="F191" s="198"/>
      <c r="G191" s="74"/>
    </row>
    <row r="192" spans="1:7" s="102" customFormat="1" ht="24" thickTop="1">
      <c r="A192" s="1" t="s">
        <v>10</v>
      </c>
      <c r="B192" s="1"/>
      <c r="C192" s="1"/>
      <c r="D192" s="1"/>
      <c r="E192" s="1"/>
      <c r="F192" s="1"/>
      <c r="G192" s="74"/>
    </row>
    <row r="193" spans="1:7" s="102" customFormat="1" ht="23.25">
      <c r="A193" s="1" t="s">
        <v>9</v>
      </c>
      <c r="B193" s="1"/>
      <c r="C193" s="1"/>
      <c r="D193" s="1"/>
      <c r="E193" s="1"/>
      <c r="F193" s="1"/>
      <c r="G193" s="74"/>
    </row>
    <row r="194" spans="1:7" s="102" customFormat="1" ht="23.25">
      <c r="A194" s="192" t="s">
        <v>11</v>
      </c>
      <c r="B194" s="192"/>
      <c r="C194" s="192"/>
      <c r="D194" s="192"/>
      <c r="E194" s="192"/>
      <c r="F194" s="192"/>
      <c r="G194" s="74"/>
    </row>
    <row r="195" spans="1:7" s="102" customFormat="1" ht="23.25">
      <c r="A195" s="109"/>
      <c r="B195" s="109"/>
      <c r="C195" s="109"/>
      <c r="D195" s="109"/>
      <c r="E195" s="109"/>
      <c r="F195" s="109"/>
      <c r="G195" s="74"/>
    </row>
    <row r="196" spans="1:7" s="102" customFormat="1" ht="23.25">
      <c r="A196" s="109"/>
      <c r="B196" s="109"/>
      <c r="C196" s="109"/>
      <c r="D196" s="109"/>
      <c r="E196" s="109"/>
      <c r="F196" s="109"/>
      <c r="G196" s="74"/>
    </row>
    <row r="197" spans="1:7" s="102" customFormat="1" ht="23.25">
      <c r="A197" s="203" t="s">
        <v>268</v>
      </c>
      <c r="B197" s="203"/>
      <c r="C197" s="203"/>
      <c r="D197" s="203"/>
      <c r="E197" s="203"/>
      <c r="F197" s="203"/>
      <c r="G197" s="74"/>
    </row>
    <row r="198" spans="1:7" s="102" customFormat="1" ht="23.25">
      <c r="A198" s="203" t="s">
        <v>269</v>
      </c>
      <c r="B198" s="203"/>
      <c r="C198" s="203"/>
      <c r="D198" s="203"/>
      <c r="E198" s="203"/>
      <c r="F198" s="203"/>
      <c r="G198" s="74"/>
    </row>
    <row r="199" spans="1:7" s="102" customFormat="1" ht="23.25">
      <c r="A199" s="204" t="s">
        <v>1</v>
      </c>
      <c r="B199" s="204"/>
      <c r="C199" s="204"/>
      <c r="D199" s="204"/>
      <c r="E199" s="204"/>
      <c r="F199" s="204"/>
      <c r="G199" s="74"/>
    </row>
    <row r="200" spans="1:7" s="102" customFormat="1" ht="23.25">
      <c r="A200" s="205" t="s">
        <v>46</v>
      </c>
      <c r="B200" s="207" t="s">
        <v>72</v>
      </c>
      <c r="C200" s="209" t="s">
        <v>271</v>
      </c>
      <c r="D200" s="210"/>
      <c r="E200" s="209" t="s">
        <v>272</v>
      </c>
      <c r="F200" s="210"/>
      <c r="G200" s="74"/>
    </row>
    <row r="201" spans="1:7" s="102" customFormat="1" ht="23.25">
      <c r="A201" s="206"/>
      <c r="B201" s="208"/>
      <c r="C201" s="211"/>
      <c r="D201" s="212"/>
      <c r="E201" s="211"/>
      <c r="F201" s="212"/>
      <c r="G201" s="74"/>
    </row>
    <row r="202" spans="1:7" s="102" customFormat="1" ht="23.25">
      <c r="A202" s="103" t="s">
        <v>273</v>
      </c>
      <c r="B202" s="112" t="s">
        <v>297</v>
      </c>
      <c r="C202" s="201">
        <v>1758</v>
      </c>
      <c r="D202" s="202"/>
      <c r="E202" s="201"/>
      <c r="F202" s="202"/>
      <c r="G202" s="74"/>
    </row>
    <row r="203" spans="1:7" s="102" customFormat="1" ht="23.25">
      <c r="A203" s="110" t="s">
        <v>274</v>
      </c>
      <c r="B203" s="113" t="s">
        <v>298</v>
      </c>
      <c r="C203" s="193">
        <v>3797564.5</v>
      </c>
      <c r="D203" s="194"/>
      <c r="E203" s="193"/>
      <c r="F203" s="194"/>
      <c r="G203" s="74"/>
    </row>
    <row r="204" spans="1:7" s="102" customFormat="1" ht="23.25">
      <c r="A204" s="110" t="s">
        <v>275</v>
      </c>
      <c r="B204" s="113" t="s">
        <v>298</v>
      </c>
      <c r="C204" s="193">
        <v>109584.36</v>
      </c>
      <c r="D204" s="194"/>
      <c r="E204" s="193"/>
      <c r="F204" s="194"/>
      <c r="G204" s="74"/>
    </row>
    <row r="205" spans="1:7" s="102" customFormat="1" ht="23.25">
      <c r="A205" s="103" t="s">
        <v>276</v>
      </c>
      <c r="B205" s="112" t="s">
        <v>298</v>
      </c>
      <c r="C205" s="193">
        <v>43680065.69</v>
      </c>
      <c r="D205" s="194"/>
      <c r="E205" s="193"/>
      <c r="F205" s="194"/>
      <c r="G205" s="74"/>
    </row>
    <row r="206" spans="1:7" s="102" customFormat="1" ht="23.25">
      <c r="A206" s="110" t="s">
        <v>299</v>
      </c>
      <c r="B206" s="111" t="s">
        <v>300</v>
      </c>
      <c r="C206" s="199">
        <v>0</v>
      </c>
      <c r="D206" s="200"/>
      <c r="E206" s="199"/>
      <c r="F206" s="200"/>
      <c r="G206" s="74"/>
    </row>
    <row r="207" spans="1:7" s="102" customFormat="1" ht="23.25">
      <c r="A207" s="116" t="s">
        <v>301</v>
      </c>
      <c r="B207" s="117" t="s">
        <v>300</v>
      </c>
      <c r="C207" s="201">
        <v>0</v>
      </c>
      <c r="D207" s="202"/>
      <c r="E207" s="201"/>
      <c r="F207" s="202"/>
      <c r="G207" s="74"/>
    </row>
    <row r="208" spans="1:7" s="102" customFormat="1" ht="23.25">
      <c r="A208" s="110" t="s">
        <v>277</v>
      </c>
      <c r="B208" s="118"/>
      <c r="C208" s="193">
        <v>2200000</v>
      </c>
      <c r="D208" s="194"/>
      <c r="E208" s="193"/>
      <c r="F208" s="194"/>
      <c r="G208" s="74"/>
    </row>
    <row r="209" spans="1:7" s="102" customFormat="1" ht="23.25">
      <c r="A209" s="119" t="s">
        <v>55</v>
      </c>
      <c r="B209" s="120" t="s">
        <v>54</v>
      </c>
      <c r="C209" s="199">
        <v>540200</v>
      </c>
      <c r="D209" s="200"/>
      <c r="E209" s="199"/>
      <c r="F209" s="200"/>
      <c r="G209" s="74"/>
    </row>
    <row r="210" spans="1:7" s="102" customFormat="1" ht="23.25">
      <c r="A210" s="110" t="s">
        <v>57</v>
      </c>
      <c r="B210" s="118"/>
      <c r="C210" s="193">
        <v>184040</v>
      </c>
      <c r="D210" s="194"/>
      <c r="E210" s="193"/>
      <c r="F210" s="194"/>
      <c r="G210" s="74"/>
    </row>
    <row r="211" spans="1:7" s="102" customFormat="1" ht="23.25">
      <c r="A211" s="110" t="s">
        <v>278</v>
      </c>
      <c r="B211" s="118"/>
      <c r="C211" s="193">
        <v>792000</v>
      </c>
      <c r="D211" s="194"/>
      <c r="E211" s="193"/>
      <c r="F211" s="194"/>
      <c r="G211" s="74"/>
    </row>
    <row r="212" spans="1:7" s="102" customFormat="1" ht="23.25">
      <c r="A212" s="110" t="s">
        <v>279</v>
      </c>
      <c r="B212" s="118"/>
      <c r="C212" s="193">
        <v>9073</v>
      </c>
      <c r="D212" s="194"/>
      <c r="E212" s="193"/>
      <c r="F212" s="194"/>
      <c r="G212" s="74"/>
    </row>
    <row r="213" spans="1:7" s="102" customFormat="1" ht="23.25">
      <c r="A213" s="110" t="s">
        <v>58</v>
      </c>
      <c r="B213" s="113" t="s">
        <v>302</v>
      </c>
      <c r="C213" s="193">
        <v>89524</v>
      </c>
      <c r="D213" s="194"/>
      <c r="E213" s="193"/>
      <c r="F213" s="194"/>
      <c r="G213" s="74"/>
    </row>
    <row r="214" spans="1:7" s="102" customFormat="1" ht="23.25">
      <c r="A214" s="110" t="s">
        <v>59</v>
      </c>
      <c r="B214" s="118">
        <v>100</v>
      </c>
      <c r="C214" s="193">
        <v>1372405.4</v>
      </c>
      <c r="D214" s="194"/>
      <c r="E214" s="193"/>
      <c r="F214" s="194"/>
      <c r="G214" s="74"/>
    </row>
    <row r="215" spans="1:7" s="102" customFormat="1" ht="23.25">
      <c r="A215" s="110" t="s">
        <v>60</v>
      </c>
      <c r="B215" s="118">
        <v>120</v>
      </c>
      <c r="C215" s="193">
        <v>70485</v>
      </c>
      <c r="D215" s="194"/>
      <c r="E215" s="193"/>
      <c r="F215" s="194"/>
      <c r="G215" s="74"/>
    </row>
    <row r="216" spans="1:7" s="102" customFormat="1" ht="23.25">
      <c r="A216" s="110" t="s">
        <v>61</v>
      </c>
      <c r="B216" s="118">
        <v>130</v>
      </c>
      <c r="C216" s="193">
        <v>812015.31</v>
      </c>
      <c r="D216" s="194"/>
      <c r="E216" s="193"/>
      <c r="F216" s="194"/>
      <c r="G216" s="74"/>
    </row>
    <row r="217" spans="1:7" s="102" customFormat="1" ht="23.25">
      <c r="A217" s="110" t="s">
        <v>62</v>
      </c>
      <c r="B217" s="118">
        <v>200</v>
      </c>
      <c r="C217" s="193">
        <v>71344</v>
      </c>
      <c r="D217" s="194"/>
      <c r="E217" s="193"/>
      <c r="F217" s="194"/>
      <c r="G217" s="74"/>
    </row>
    <row r="218" spans="1:7" s="102" customFormat="1" ht="23.25">
      <c r="A218" s="110" t="s">
        <v>63</v>
      </c>
      <c r="B218" s="118">
        <v>250</v>
      </c>
      <c r="C218" s="193">
        <v>1259367.56</v>
      </c>
      <c r="D218" s="194"/>
      <c r="E218" s="193"/>
      <c r="F218" s="194"/>
      <c r="G218" s="74"/>
    </row>
    <row r="219" spans="1:7" s="102" customFormat="1" ht="23.25">
      <c r="A219" s="110" t="s">
        <v>64</v>
      </c>
      <c r="B219" s="118">
        <v>270</v>
      </c>
      <c r="C219" s="193">
        <v>357437.33</v>
      </c>
      <c r="D219" s="194"/>
      <c r="E219" s="193"/>
      <c r="F219" s="194"/>
      <c r="G219" s="74"/>
    </row>
    <row r="220" spans="1:7" s="102" customFormat="1" ht="23.25">
      <c r="A220" s="110" t="s">
        <v>65</v>
      </c>
      <c r="B220" s="118">
        <v>300</v>
      </c>
      <c r="C220" s="193">
        <v>191481.32</v>
      </c>
      <c r="D220" s="194"/>
      <c r="E220" s="193"/>
      <c r="F220" s="194"/>
      <c r="G220" s="74"/>
    </row>
    <row r="221" spans="1:7" s="102" customFormat="1" ht="23.25">
      <c r="A221" s="110" t="s">
        <v>66</v>
      </c>
      <c r="B221" s="118">
        <v>400</v>
      </c>
      <c r="C221" s="193">
        <v>648700</v>
      </c>
      <c r="D221" s="194"/>
      <c r="E221" s="193"/>
      <c r="F221" s="194"/>
      <c r="G221" s="74"/>
    </row>
    <row r="222" spans="1:7" s="102" customFormat="1" ht="23.25">
      <c r="A222" s="110" t="s">
        <v>67</v>
      </c>
      <c r="B222" s="118">
        <v>450</v>
      </c>
      <c r="C222" s="193">
        <v>34663.72</v>
      </c>
      <c r="D222" s="194"/>
      <c r="E222" s="193"/>
      <c r="F222" s="194"/>
      <c r="G222" s="74"/>
    </row>
    <row r="223" spans="1:7" s="102" customFormat="1" ht="23.25">
      <c r="A223" s="110" t="s">
        <v>68</v>
      </c>
      <c r="B223" s="118">
        <v>500</v>
      </c>
      <c r="C223" s="193">
        <v>0</v>
      </c>
      <c r="D223" s="194"/>
      <c r="E223" s="193"/>
      <c r="F223" s="194"/>
      <c r="G223" s="74"/>
    </row>
    <row r="224" spans="1:7" s="102" customFormat="1" ht="23.25">
      <c r="A224" s="110" t="s">
        <v>280</v>
      </c>
      <c r="B224" s="118">
        <v>550</v>
      </c>
      <c r="C224" s="193">
        <v>0</v>
      </c>
      <c r="D224" s="194"/>
      <c r="E224" s="193"/>
      <c r="F224" s="194"/>
      <c r="G224" s="74"/>
    </row>
    <row r="225" spans="1:7" s="102" customFormat="1" ht="23.25">
      <c r="A225" s="110" t="s">
        <v>281</v>
      </c>
      <c r="B225" s="118">
        <v>821</v>
      </c>
      <c r="C225" s="193"/>
      <c r="D225" s="194"/>
      <c r="E225" s="193">
        <v>9980051.3</v>
      </c>
      <c r="F225" s="194"/>
      <c r="G225" s="74"/>
    </row>
    <row r="226" spans="1:7" s="102" customFormat="1" ht="23.25">
      <c r="A226" s="110" t="s">
        <v>282</v>
      </c>
      <c r="B226" s="118">
        <v>900</v>
      </c>
      <c r="C226" s="193"/>
      <c r="D226" s="194"/>
      <c r="E226" s="193">
        <v>1142030.24</v>
      </c>
      <c r="F226" s="194"/>
      <c r="G226" s="74"/>
    </row>
    <row r="227" spans="1:7" s="102" customFormat="1" ht="23.25">
      <c r="A227" s="110" t="s">
        <v>31</v>
      </c>
      <c r="B227" s="118">
        <v>600</v>
      </c>
      <c r="C227" s="114"/>
      <c r="D227" s="115"/>
      <c r="E227" s="193">
        <v>1502938</v>
      </c>
      <c r="F227" s="194"/>
      <c r="G227" s="74"/>
    </row>
    <row r="228" spans="1:7" s="102" customFormat="1" ht="23.25">
      <c r="A228" s="110" t="s">
        <v>32</v>
      </c>
      <c r="B228" s="118"/>
      <c r="C228" s="114"/>
      <c r="D228" s="115"/>
      <c r="E228" s="193">
        <v>2200000</v>
      </c>
      <c r="F228" s="194"/>
      <c r="G228" s="74"/>
    </row>
    <row r="229" spans="1:7" s="102" customFormat="1" ht="23.25">
      <c r="A229" s="110" t="s">
        <v>34</v>
      </c>
      <c r="B229" s="118"/>
      <c r="C229" s="193"/>
      <c r="D229" s="194"/>
      <c r="E229" s="193">
        <v>570720</v>
      </c>
      <c r="F229" s="194"/>
      <c r="G229" s="74"/>
    </row>
    <row r="230" spans="1:7" s="102" customFormat="1" ht="23.25">
      <c r="A230" s="110" t="s">
        <v>56</v>
      </c>
      <c r="B230" s="118">
        <v>700</v>
      </c>
      <c r="C230" s="114"/>
      <c r="D230" s="115"/>
      <c r="E230" s="193">
        <v>14568275.35</v>
      </c>
      <c r="F230" s="194"/>
      <c r="G230" s="74"/>
    </row>
    <row r="231" spans="1:7" s="102" customFormat="1" ht="23.25">
      <c r="A231" s="110" t="s">
        <v>285</v>
      </c>
      <c r="B231" s="118"/>
      <c r="C231" s="114"/>
      <c r="D231" s="115"/>
      <c r="E231" s="193">
        <v>23081609.94</v>
      </c>
      <c r="F231" s="194"/>
      <c r="G231" s="74"/>
    </row>
    <row r="232" spans="1:7" s="102" customFormat="1" ht="23.25">
      <c r="A232" s="110" t="s">
        <v>286</v>
      </c>
      <c r="B232" s="118"/>
      <c r="C232" s="114"/>
      <c r="D232" s="115"/>
      <c r="E232" s="193">
        <v>921584.36</v>
      </c>
      <c r="F232" s="194"/>
      <c r="G232" s="74"/>
    </row>
    <row r="233" spans="1:7" s="102" customFormat="1" ht="23.25">
      <c r="A233" s="110" t="s">
        <v>287</v>
      </c>
      <c r="B233" s="118"/>
      <c r="C233" s="114"/>
      <c r="D233" s="115"/>
      <c r="E233" s="193">
        <v>1904600</v>
      </c>
      <c r="F233" s="194"/>
      <c r="G233" s="74"/>
    </row>
    <row r="234" spans="1:7" s="102" customFormat="1" ht="23.25">
      <c r="A234" s="110" t="s">
        <v>288</v>
      </c>
      <c r="B234" s="118"/>
      <c r="C234" s="114"/>
      <c r="D234" s="115"/>
      <c r="E234" s="193">
        <v>164500</v>
      </c>
      <c r="F234" s="194"/>
      <c r="G234" s="74"/>
    </row>
    <row r="235" spans="1:7" s="102" customFormat="1" ht="23.25">
      <c r="A235" s="110" t="s">
        <v>290</v>
      </c>
      <c r="B235" s="118"/>
      <c r="C235" s="114"/>
      <c r="D235" s="115"/>
      <c r="E235" s="193">
        <v>185400</v>
      </c>
      <c r="F235" s="194"/>
      <c r="G235" s="74"/>
    </row>
    <row r="236" spans="1:7" s="102" customFormat="1" ht="23.25">
      <c r="A236" s="122" t="s">
        <v>33</v>
      </c>
      <c r="B236" s="123"/>
      <c r="C236" s="195"/>
      <c r="D236" s="196"/>
      <c r="E236" s="195">
        <v>0</v>
      </c>
      <c r="F236" s="196"/>
      <c r="G236" s="74"/>
    </row>
    <row r="237" spans="1:7" s="102" customFormat="1" ht="24" thickBot="1">
      <c r="A237" s="74"/>
      <c r="B237" s="79"/>
      <c r="C237" s="197">
        <f>SUM(C202:D236)</f>
        <v>56221709.19</v>
      </c>
      <c r="D237" s="198"/>
      <c r="E237" s="197">
        <f>SUM(E202:F236)</f>
        <v>56221709.19</v>
      </c>
      <c r="F237" s="198"/>
      <c r="G237" s="74"/>
    </row>
    <row r="238" spans="1:7" s="102" customFormat="1" ht="24" thickTop="1">
      <c r="A238" s="74"/>
      <c r="B238" s="79"/>
      <c r="C238" s="108"/>
      <c r="D238" s="108"/>
      <c r="E238" s="108"/>
      <c r="F238" s="108"/>
      <c r="G238" s="74"/>
    </row>
    <row r="239" spans="1:7" s="102" customFormat="1" ht="23.25">
      <c r="A239" s="74"/>
      <c r="B239" s="79"/>
      <c r="C239" s="108"/>
      <c r="D239" s="108"/>
      <c r="E239" s="108"/>
      <c r="F239" s="108"/>
      <c r="G239" s="74"/>
    </row>
    <row r="240" spans="1:7" s="102" customFormat="1" ht="23.25">
      <c r="A240" s="1" t="s">
        <v>10</v>
      </c>
      <c r="B240" s="1"/>
      <c r="C240" s="1"/>
      <c r="D240" s="1"/>
      <c r="E240" s="1"/>
      <c r="F240" s="1"/>
      <c r="G240" s="74"/>
    </row>
    <row r="241" spans="1:7" s="102" customFormat="1" ht="23.25">
      <c r="A241" s="1" t="s">
        <v>9</v>
      </c>
      <c r="B241" s="1"/>
      <c r="C241" s="1"/>
      <c r="D241" s="1"/>
      <c r="E241" s="1"/>
      <c r="F241" s="1"/>
      <c r="G241" s="74"/>
    </row>
    <row r="242" spans="1:7" s="102" customFormat="1" ht="23.25">
      <c r="A242" s="192" t="s">
        <v>11</v>
      </c>
      <c r="B242" s="192"/>
      <c r="C242" s="192"/>
      <c r="D242" s="192"/>
      <c r="E242" s="192"/>
      <c r="F242" s="192"/>
      <c r="G242" s="74"/>
    </row>
    <row r="243" spans="1:7" s="102" customFormat="1" ht="23.25">
      <c r="A243" s="109"/>
      <c r="B243" s="109"/>
      <c r="C243" s="109"/>
      <c r="D243" s="109"/>
      <c r="E243" s="109"/>
      <c r="F243" s="109"/>
      <c r="G243" s="74"/>
    </row>
    <row r="244" spans="1:7" s="102" customFormat="1" ht="23.25">
      <c r="A244" s="109"/>
      <c r="B244" s="109"/>
      <c r="C244" s="109"/>
      <c r="D244" s="109"/>
      <c r="E244" s="109"/>
      <c r="F244" s="109"/>
      <c r="G244" s="74"/>
    </row>
    <row r="245" spans="1:7" s="102" customFormat="1" ht="23.25">
      <c r="A245" s="109"/>
      <c r="B245" s="109"/>
      <c r="C245" s="109"/>
      <c r="D245" s="109"/>
      <c r="E245" s="109"/>
      <c r="F245" s="109"/>
      <c r="G245" s="74"/>
    </row>
    <row r="246" spans="1:7" s="102" customFormat="1" ht="23.25">
      <c r="A246" s="203" t="s">
        <v>268</v>
      </c>
      <c r="B246" s="203"/>
      <c r="C246" s="203"/>
      <c r="D246" s="203"/>
      <c r="E246" s="203"/>
      <c r="F246" s="203"/>
      <c r="G246" s="74"/>
    </row>
    <row r="247" spans="1:7" s="102" customFormat="1" ht="23.25">
      <c r="A247" s="203" t="s">
        <v>269</v>
      </c>
      <c r="B247" s="203"/>
      <c r="C247" s="203"/>
      <c r="D247" s="203"/>
      <c r="E247" s="203"/>
      <c r="F247" s="203"/>
      <c r="G247" s="74"/>
    </row>
    <row r="248" spans="1:7" s="102" customFormat="1" ht="23.25">
      <c r="A248" s="204" t="s">
        <v>23</v>
      </c>
      <c r="B248" s="204"/>
      <c r="C248" s="204"/>
      <c r="D248" s="204"/>
      <c r="E248" s="204"/>
      <c r="F248" s="204"/>
      <c r="G248" s="74"/>
    </row>
    <row r="249" spans="1:7" s="102" customFormat="1" ht="23.25">
      <c r="A249" s="205" t="s">
        <v>46</v>
      </c>
      <c r="B249" s="207" t="s">
        <v>72</v>
      </c>
      <c r="C249" s="209" t="s">
        <v>271</v>
      </c>
      <c r="D249" s="210"/>
      <c r="E249" s="209" t="s">
        <v>272</v>
      </c>
      <c r="F249" s="210"/>
      <c r="G249" s="74"/>
    </row>
    <row r="250" spans="1:7" s="102" customFormat="1" ht="23.25">
      <c r="A250" s="206"/>
      <c r="B250" s="208"/>
      <c r="C250" s="211"/>
      <c r="D250" s="212"/>
      <c r="E250" s="211"/>
      <c r="F250" s="212"/>
      <c r="G250" s="74"/>
    </row>
    <row r="251" spans="1:7" s="102" customFormat="1" ht="23.25">
      <c r="A251" s="103" t="s">
        <v>273</v>
      </c>
      <c r="B251" s="112" t="s">
        <v>297</v>
      </c>
      <c r="C251" s="201">
        <v>0</v>
      </c>
      <c r="D251" s="202"/>
      <c r="E251" s="201"/>
      <c r="F251" s="202"/>
      <c r="G251" s="74"/>
    </row>
    <row r="252" spans="1:7" s="102" customFormat="1" ht="23.25">
      <c r="A252" s="110" t="s">
        <v>274</v>
      </c>
      <c r="B252" s="113" t="s">
        <v>298</v>
      </c>
      <c r="C252" s="193">
        <v>3684264.5</v>
      </c>
      <c r="D252" s="194"/>
      <c r="E252" s="193"/>
      <c r="F252" s="194"/>
      <c r="G252" s="74"/>
    </row>
    <row r="253" spans="1:7" s="102" customFormat="1" ht="23.25">
      <c r="A253" s="110" t="s">
        <v>275</v>
      </c>
      <c r="B253" s="113" t="s">
        <v>298</v>
      </c>
      <c r="C253" s="193">
        <v>109584.36</v>
      </c>
      <c r="D253" s="194"/>
      <c r="E253" s="193"/>
      <c r="F253" s="194"/>
      <c r="G253" s="74"/>
    </row>
    <row r="254" spans="1:7" s="102" customFormat="1" ht="23.25">
      <c r="A254" s="103" t="s">
        <v>276</v>
      </c>
      <c r="B254" s="112" t="s">
        <v>298</v>
      </c>
      <c r="C254" s="193">
        <v>43521705.23</v>
      </c>
      <c r="D254" s="194"/>
      <c r="E254" s="193"/>
      <c r="F254" s="194"/>
      <c r="G254" s="74"/>
    </row>
    <row r="255" spans="1:7" s="102" customFormat="1" ht="23.25">
      <c r="A255" s="110" t="s">
        <v>299</v>
      </c>
      <c r="B255" s="111" t="s">
        <v>300</v>
      </c>
      <c r="C255" s="199">
        <v>0</v>
      </c>
      <c r="D255" s="200"/>
      <c r="E255" s="199"/>
      <c r="F255" s="200"/>
      <c r="G255" s="74"/>
    </row>
    <row r="256" spans="1:7" s="102" customFormat="1" ht="23.25">
      <c r="A256" s="116" t="s">
        <v>301</v>
      </c>
      <c r="B256" s="117" t="s">
        <v>300</v>
      </c>
      <c r="C256" s="201">
        <v>0</v>
      </c>
      <c r="D256" s="202"/>
      <c r="E256" s="201"/>
      <c r="F256" s="202"/>
      <c r="G256" s="74"/>
    </row>
    <row r="257" spans="1:7" s="102" customFormat="1" ht="23.25">
      <c r="A257" s="110" t="s">
        <v>277</v>
      </c>
      <c r="B257" s="118"/>
      <c r="C257" s="193">
        <v>2200000</v>
      </c>
      <c r="D257" s="194"/>
      <c r="E257" s="193"/>
      <c r="F257" s="194"/>
      <c r="G257" s="74"/>
    </row>
    <row r="258" spans="1:7" s="102" customFormat="1" ht="23.25">
      <c r="A258" s="119" t="s">
        <v>55</v>
      </c>
      <c r="B258" s="120" t="s">
        <v>54</v>
      </c>
      <c r="C258" s="199">
        <v>529040</v>
      </c>
      <c r="D258" s="200"/>
      <c r="E258" s="199"/>
      <c r="F258" s="200"/>
      <c r="G258" s="74"/>
    </row>
    <row r="259" spans="1:7" s="102" customFormat="1" ht="23.25">
      <c r="A259" s="110" t="s">
        <v>57</v>
      </c>
      <c r="B259" s="118"/>
      <c r="C259" s="193">
        <v>184040</v>
      </c>
      <c r="D259" s="194"/>
      <c r="E259" s="193"/>
      <c r="F259" s="194"/>
      <c r="G259" s="74"/>
    </row>
    <row r="260" spans="1:7" s="102" customFormat="1" ht="23.25">
      <c r="A260" s="110" t="s">
        <v>278</v>
      </c>
      <c r="B260" s="118"/>
      <c r="C260" s="193">
        <v>792000</v>
      </c>
      <c r="D260" s="194"/>
      <c r="E260" s="193"/>
      <c r="F260" s="194"/>
      <c r="G260" s="74"/>
    </row>
    <row r="261" spans="1:7" s="102" customFormat="1" ht="23.25">
      <c r="A261" s="110" t="s">
        <v>279</v>
      </c>
      <c r="B261" s="118"/>
      <c r="C261" s="193">
        <v>9073</v>
      </c>
      <c r="D261" s="194"/>
      <c r="E261" s="193"/>
      <c r="F261" s="194"/>
      <c r="G261" s="74"/>
    </row>
    <row r="262" spans="1:7" s="102" customFormat="1" ht="23.25">
      <c r="A262" s="110" t="s">
        <v>58</v>
      </c>
      <c r="B262" s="113" t="s">
        <v>302</v>
      </c>
      <c r="C262" s="193">
        <v>386256</v>
      </c>
      <c r="D262" s="194"/>
      <c r="E262" s="193"/>
      <c r="F262" s="194"/>
      <c r="G262" s="74"/>
    </row>
    <row r="263" spans="1:7" s="102" customFormat="1" ht="23.25">
      <c r="A263" s="110" t="s">
        <v>59</v>
      </c>
      <c r="B263" s="118">
        <v>100</v>
      </c>
      <c r="C263" s="193">
        <v>1839945.4</v>
      </c>
      <c r="D263" s="194"/>
      <c r="E263" s="193"/>
      <c r="F263" s="194"/>
      <c r="G263" s="74"/>
    </row>
    <row r="264" spans="1:7" s="102" customFormat="1" ht="23.25">
      <c r="A264" s="110" t="s">
        <v>60</v>
      </c>
      <c r="B264" s="118">
        <v>120</v>
      </c>
      <c r="C264" s="193">
        <v>93980</v>
      </c>
      <c r="D264" s="194"/>
      <c r="E264" s="193"/>
      <c r="F264" s="194"/>
      <c r="G264" s="74"/>
    </row>
    <row r="265" spans="1:7" s="102" customFormat="1" ht="23.25">
      <c r="A265" s="110" t="s">
        <v>61</v>
      </c>
      <c r="B265" s="118">
        <v>130</v>
      </c>
      <c r="C265" s="193">
        <v>1090227.31</v>
      </c>
      <c r="D265" s="194"/>
      <c r="E265" s="193"/>
      <c r="F265" s="194"/>
      <c r="G265" s="74"/>
    </row>
    <row r="266" spans="1:7" s="102" customFormat="1" ht="23.25">
      <c r="A266" s="110" t="s">
        <v>62</v>
      </c>
      <c r="B266" s="118">
        <v>200</v>
      </c>
      <c r="C266" s="193">
        <v>106775</v>
      </c>
      <c r="D266" s="194"/>
      <c r="E266" s="193"/>
      <c r="F266" s="194"/>
      <c r="G266" s="74"/>
    </row>
    <row r="267" spans="1:7" s="102" customFormat="1" ht="23.25">
      <c r="A267" s="110" t="s">
        <v>63</v>
      </c>
      <c r="B267" s="118">
        <v>250</v>
      </c>
      <c r="C267" s="193">
        <v>1932327.34</v>
      </c>
      <c r="D267" s="194"/>
      <c r="E267" s="193"/>
      <c r="F267" s="194"/>
      <c r="G267" s="74"/>
    </row>
    <row r="268" spans="1:7" s="102" customFormat="1" ht="23.25">
      <c r="A268" s="110" t="s">
        <v>64</v>
      </c>
      <c r="B268" s="118">
        <v>270</v>
      </c>
      <c r="C268" s="193">
        <v>562451.14</v>
      </c>
      <c r="D268" s="194"/>
      <c r="E268" s="193"/>
      <c r="F268" s="194"/>
      <c r="G268" s="74"/>
    </row>
    <row r="269" spans="1:7" s="102" customFormat="1" ht="23.25">
      <c r="A269" s="110" t="s">
        <v>65</v>
      </c>
      <c r="B269" s="118">
        <v>300</v>
      </c>
      <c r="C269" s="193">
        <v>266886.76</v>
      </c>
      <c r="D269" s="194"/>
      <c r="E269" s="193"/>
      <c r="F269" s="194"/>
      <c r="G269" s="74"/>
    </row>
    <row r="270" spans="1:7" s="102" customFormat="1" ht="23.25">
      <c r="A270" s="110" t="s">
        <v>66</v>
      </c>
      <c r="B270" s="118">
        <v>400</v>
      </c>
      <c r="C270" s="193">
        <v>1292693.44</v>
      </c>
      <c r="D270" s="194"/>
      <c r="E270" s="193"/>
      <c r="F270" s="194"/>
      <c r="G270" s="74"/>
    </row>
    <row r="271" spans="1:7" s="102" customFormat="1" ht="23.25">
      <c r="A271" s="110" t="s">
        <v>67</v>
      </c>
      <c r="B271" s="118">
        <v>450</v>
      </c>
      <c r="C271" s="193">
        <v>42348.46</v>
      </c>
      <c r="D271" s="194"/>
      <c r="E271" s="193"/>
      <c r="F271" s="194"/>
      <c r="G271" s="74"/>
    </row>
    <row r="272" spans="1:7" s="102" customFormat="1" ht="23.25">
      <c r="A272" s="110" t="s">
        <v>68</v>
      </c>
      <c r="B272" s="118">
        <v>500</v>
      </c>
      <c r="C272" s="193">
        <v>241000</v>
      </c>
      <c r="D272" s="194"/>
      <c r="E272" s="193"/>
      <c r="F272" s="194"/>
      <c r="G272" s="74"/>
    </row>
    <row r="273" spans="1:7" s="102" customFormat="1" ht="23.25">
      <c r="A273" s="110" t="s">
        <v>280</v>
      </c>
      <c r="B273" s="118">
        <v>550</v>
      </c>
      <c r="C273" s="193">
        <v>0</v>
      </c>
      <c r="D273" s="194"/>
      <c r="E273" s="193"/>
      <c r="F273" s="194"/>
      <c r="G273" s="74"/>
    </row>
    <row r="274" spans="1:7" s="102" customFormat="1" ht="23.25">
      <c r="A274" s="110" t="s">
        <v>281</v>
      </c>
      <c r="B274" s="118">
        <v>821</v>
      </c>
      <c r="C274" s="193"/>
      <c r="D274" s="194"/>
      <c r="E274" s="193">
        <v>14420626.27</v>
      </c>
      <c r="F274" s="194"/>
      <c r="G274" s="74"/>
    </row>
    <row r="275" spans="1:7" s="102" customFormat="1" ht="23.25">
      <c r="A275" s="110" t="s">
        <v>282</v>
      </c>
      <c r="B275" s="118">
        <v>900</v>
      </c>
      <c r="C275" s="193"/>
      <c r="D275" s="194"/>
      <c r="E275" s="193">
        <v>1069282.02</v>
      </c>
      <c r="F275" s="194"/>
      <c r="G275" s="74"/>
    </row>
    <row r="276" spans="1:7" s="102" customFormat="1" ht="23.25">
      <c r="A276" s="110" t="s">
        <v>31</v>
      </c>
      <c r="B276" s="118">
        <v>600</v>
      </c>
      <c r="C276" s="114"/>
      <c r="D276" s="115"/>
      <c r="E276" s="193">
        <v>1026000</v>
      </c>
      <c r="F276" s="194"/>
      <c r="G276" s="74"/>
    </row>
    <row r="277" spans="1:7" s="102" customFormat="1" ht="23.25">
      <c r="A277" s="110" t="s">
        <v>32</v>
      </c>
      <c r="B277" s="118"/>
      <c r="C277" s="114"/>
      <c r="D277" s="115"/>
      <c r="E277" s="193">
        <v>2200000</v>
      </c>
      <c r="F277" s="194"/>
      <c r="G277" s="74"/>
    </row>
    <row r="278" spans="1:7" s="102" customFormat="1" ht="23.25">
      <c r="A278" s="110" t="s">
        <v>34</v>
      </c>
      <c r="B278" s="118"/>
      <c r="C278" s="193"/>
      <c r="D278" s="194"/>
      <c r="E278" s="193">
        <v>570720</v>
      </c>
      <c r="F278" s="194"/>
      <c r="G278" s="74"/>
    </row>
    <row r="279" spans="1:7" s="102" customFormat="1" ht="23.25">
      <c r="A279" s="110" t="s">
        <v>56</v>
      </c>
      <c r="B279" s="118">
        <v>700</v>
      </c>
      <c r="C279" s="114"/>
      <c r="D279" s="115"/>
      <c r="E279" s="193">
        <v>14158275.35</v>
      </c>
      <c r="F279" s="194"/>
      <c r="G279" s="74"/>
    </row>
    <row r="280" spans="1:7" s="102" customFormat="1" ht="23.25">
      <c r="A280" s="110" t="s">
        <v>285</v>
      </c>
      <c r="B280" s="118"/>
      <c r="C280" s="114"/>
      <c r="D280" s="115"/>
      <c r="E280" s="193">
        <v>23081609.94</v>
      </c>
      <c r="F280" s="194"/>
      <c r="G280" s="74"/>
    </row>
    <row r="281" spans="1:7" s="102" customFormat="1" ht="23.25">
      <c r="A281" s="110" t="s">
        <v>286</v>
      </c>
      <c r="B281" s="118"/>
      <c r="C281" s="114"/>
      <c r="D281" s="115"/>
      <c r="E281" s="193">
        <v>921584.36</v>
      </c>
      <c r="F281" s="194"/>
      <c r="G281" s="74"/>
    </row>
    <row r="282" spans="1:7" s="102" customFormat="1" ht="23.25">
      <c r="A282" s="110" t="s">
        <v>287</v>
      </c>
      <c r="B282" s="118"/>
      <c r="C282" s="114"/>
      <c r="D282" s="115"/>
      <c r="E282" s="193">
        <v>1213100</v>
      </c>
      <c r="F282" s="194"/>
      <c r="G282" s="74"/>
    </row>
    <row r="283" spans="1:7" s="102" customFormat="1" ht="23.25">
      <c r="A283" s="110" t="s">
        <v>288</v>
      </c>
      <c r="B283" s="118"/>
      <c r="C283" s="114"/>
      <c r="D283" s="115"/>
      <c r="E283" s="193">
        <v>98000</v>
      </c>
      <c r="F283" s="194"/>
      <c r="G283" s="74"/>
    </row>
    <row r="284" spans="1:7" s="102" customFormat="1" ht="23.25">
      <c r="A284" s="110" t="s">
        <v>290</v>
      </c>
      <c r="B284" s="118"/>
      <c r="C284" s="114"/>
      <c r="D284" s="115"/>
      <c r="E284" s="193">
        <v>125400</v>
      </c>
      <c r="F284" s="194"/>
      <c r="G284" s="74"/>
    </row>
    <row r="285" spans="1:7" s="102" customFormat="1" ht="23.25">
      <c r="A285" s="122" t="s">
        <v>33</v>
      </c>
      <c r="B285" s="123"/>
      <c r="C285" s="195"/>
      <c r="D285" s="196"/>
      <c r="E285" s="195">
        <v>0</v>
      </c>
      <c r="F285" s="196"/>
      <c r="G285" s="74"/>
    </row>
    <row r="286" spans="1:7" s="102" customFormat="1" ht="24" thickBot="1">
      <c r="A286" s="74"/>
      <c r="B286" s="79"/>
      <c r="C286" s="197">
        <f>SUM(C251:D285)</f>
        <v>58884597.94</v>
      </c>
      <c r="D286" s="198"/>
      <c r="E286" s="197">
        <f>SUM(E251:F285)</f>
        <v>58884597.94</v>
      </c>
      <c r="F286" s="198"/>
      <c r="G286" s="74"/>
    </row>
    <row r="287" spans="1:7" s="102" customFormat="1" ht="24" thickTop="1">
      <c r="A287" s="74"/>
      <c r="B287" s="79"/>
      <c r="C287" s="108"/>
      <c r="D287" s="108"/>
      <c r="E287" s="108"/>
      <c r="F287" s="108"/>
      <c r="G287" s="74"/>
    </row>
    <row r="288" spans="1:7" s="102" customFormat="1" ht="23.25">
      <c r="A288" s="74"/>
      <c r="B288" s="79"/>
      <c r="C288" s="108"/>
      <c r="D288" s="108"/>
      <c r="E288" s="108"/>
      <c r="F288" s="108"/>
      <c r="G288" s="74"/>
    </row>
    <row r="289" spans="1:7" s="102" customFormat="1" ht="23.25">
      <c r="A289" s="1"/>
      <c r="B289" s="1"/>
      <c r="C289" s="1"/>
      <c r="D289" s="1"/>
      <c r="E289" s="1"/>
      <c r="F289" s="1"/>
      <c r="G289" s="74"/>
    </row>
    <row r="290" spans="1:7" s="102" customFormat="1" ht="23.25">
      <c r="A290" s="1"/>
      <c r="B290" s="1"/>
      <c r="C290" s="1"/>
      <c r="D290" s="1"/>
      <c r="E290" s="1"/>
      <c r="F290" s="1"/>
      <c r="G290" s="74"/>
    </row>
    <row r="291" spans="1:7" s="102" customFormat="1" ht="23.25">
      <c r="A291" s="192"/>
      <c r="B291" s="192"/>
      <c r="C291" s="192"/>
      <c r="D291" s="192"/>
      <c r="E291" s="192"/>
      <c r="F291" s="192"/>
      <c r="G291" s="74"/>
    </row>
    <row r="292" spans="1:7" s="102" customFormat="1" ht="23.25">
      <c r="A292" s="109"/>
      <c r="B292" s="109"/>
      <c r="C292" s="109"/>
      <c r="D292" s="109"/>
      <c r="E292" s="109"/>
      <c r="F292" s="109"/>
      <c r="G292" s="74"/>
    </row>
    <row r="293" spans="1:7" s="102" customFormat="1" ht="23.25">
      <c r="A293" s="109"/>
      <c r="B293" s="109"/>
      <c r="C293" s="109"/>
      <c r="D293" s="109"/>
      <c r="E293" s="109"/>
      <c r="F293" s="109"/>
      <c r="G293" s="74"/>
    </row>
    <row r="294" spans="1:7" s="102" customFormat="1" ht="23.25">
      <c r="A294" s="109"/>
      <c r="B294" s="109"/>
      <c r="C294" s="109"/>
      <c r="D294" s="109"/>
      <c r="E294" s="109"/>
      <c r="F294" s="109"/>
      <c r="G294" s="74"/>
    </row>
    <row r="295" spans="1:7" s="102" customFormat="1" ht="23.25">
      <c r="A295" s="203" t="s">
        <v>268</v>
      </c>
      <c r="B295" s="203"/>
      <c r="C295" s="203"/>
      <c r="D295" s="203"/>
      <c r="E295" s="203"/>
      <c r="F295" s="203"/>
      <c r="G295" s="74"/>
    </row>
    <row r="296" spans="1:7" s="102" customFormat="1" ht="23.25">
      <c r="A296" s="203" t="s">
        <v>269</v>
      </c>
      <c r="B296" s="203"/>
      <c r="C296" s="203"/>
      <c r="D296" s="203"/>
      <c r="E296" s="203"/>
      <c r="F296" s="203"/>
      <c r="G296" s="74"/>
    </row>
    <row r="297" spans="1:7" s="102" customFormat="1" ht="23.25">
      <c r="A297" s="204" t="s">
        <v>41</v>
      </c>
      <c r="B297" s="204"/>
      <c r="C297" s="204"/>
      <c r="D297" s="204"/>
      <c r="E297" s="204"/>
      <c r="F297" s="204"/>
      <c r="G297" s="74"/>
    </row>
    <row r="298" spans="1:7" s="102" customFormat="1" ht="23.25">
      <c r="A298" s="205" t="s">
        <v>46</v>
      </c>
      <c r="B298" s="207" t="s">
        <v>72</v>
      </c>
      <c r="C298" s="209" t="s">
        <v>271</v>
      </c>
      <c r="D298" s="210"/>
      <c r="E298" s="209" t="s">
        <v>272</v>
      </c>
      <c r="F298" s="210"/>
      <c r="G298" s="74"/>
    </row>
    <row r="299" spans="1:7" s="102" customFormat="1" ht="23.25">
      <c r="A299" s="206"/>
      <c r="B299" s="208"/>
      <c r="C299" s="211"/>
      <c r="D299" s="212"/>
      <c r="E299" s="211"/>
      <c r="F299" s="212"/>
      <c r="G299" s="74"/>
    </row>
    <row r="300" spans="1:7" s="102" customFormat="1" ht="23.25">
      <c r="A300" s="103" t="s">
        <v>273</v>
      </c>
      <c r="B300" s="112" t="s">
        <v>297</v>
      </c>
      <c r="C300" s="201">
        <v>72866</v>
      </c>
      <c r="D300" s="202"/>
      <c r="E300" s="201"/>
      <c r="F300" s="202"/>
      <c r="G300" s="74"/>
    </row>
    <row r="301" spans="1:7" s="102" customFormat="1" ht="23.25">
      <c r="A301" s="110" t="s">
        <v>274</v>
      </c>
      <c r="B301" s="113" t="s">
        <v>298</v>
      </c>
      <c r="C301" s="193">
        <v>3573564.5</v>
      </c>
      <c r="D301" s="194"/>
      <c r="E301" s="193"/>
      <c r="F301" s="194"/>
      <c r="G301" s="74"/>
    </row>
    <row r="302" spans="1:7" s="102" customFormat="1" ht="23.25">
      <c r="A302" s="110" t="s">
        <v>275</v>
      </c>
      <c r="B302" s="113" t="s">
        <v>298</v>
      </c>
      <c r="C302" s="193">
        <v>163121.36</v>
      </c>
      <c r="D302" s="194"/>
      <c r="E302" s="193"/>
      <c r="F302" s="194"/>
      <c r="G302" s="74"/>
    </row>
    <row r="303" spans="1:7" s="102" customFormat="1" ht="23.25">
      <c r="A303" s="103" t="s">
        <v>276</v>
      </c>
      <c r="B303" s="112" t="s">
        <v>298</v>
      </c>
      <c r="C303" s="193">
        <v>43597928.24</v>
      </c>
      <c r="D303" s="194"/>
      <c r="E303" s="193"/>
      <c r="F303" s="194"/>
      <c r="G303" s="74"/>
    </row>
    <row r="304" spans="1:7" s="102" customFormat="1" ht="23.25">
      <c r="A304" s="110" t="s">
        <v>42</v>
      </c>
      <c r="B304" s="111" t="s">
        <v>300</v>
      </c>
      <c r="C304" s="199">
        <v>0</v>
      </c>
      <c r="D304" s="200"/>
      <c r="E304" s="199"/>
      <c r="F304" s="200"/>
      <c r="G304" s="74"/>
    </row>
    <row r="305" spans="1:7" s="102" customFormat="1" ht="23.25">
      <c r="A305" s="116" t="s">
        <v>40</v>
      </c>
      <c r="B305" s="117" t="s">
        <v>300</v>
      </c>
      <c r="C305" s="201">
        <v>0</v>
      </c>
      <c r="D305" s="202"/>
      <c r="E305" s="201"/>
      <c r="F305" s="202"/>
      <c r="G305" s="74"/>
    </row>
    <row r="306" spans="1:7" s="102" customFormat="1" ht="23.25">
      <c r="A306" s="110" t="s">
        <v>277</v>
      </c>
      <c r="B306" s="118"/>
      <c r="C306" s="193">
        <v>1204000</v>
      </c>
      <c r="D306" s="194"/>
      <c r="E306" s="193"/>
      <c r="F306" s="194"/>
      <c r="G306" s="74"/>
    </row>
    <row r="307" spans="1:7" s="102" customFormat="1" ht="23.25">
      <c r="A307" s="119" t="s">
        <v>55</v>
      </c>
      <c r="B307" s="120" t="s">
        <v>54</v>
      </c>
      <c r="C307" s="199">
        <v>563780</v>
      </c>
      <c r="D307" s="200"/>
      <c r="E307" s="199"/>
      <c r="F307" s="200"/>
      <c r="G307" s="74"/>
    </row>
    <row r="308" spans="1:7" s="102" customFormat="1" ht="23.25">
      <c r="A308" s="110" t="s">
        <v>57</v>
      </c>
      <c r="B308" s="118"/>
      <c r="C308" s="193">
        <v>184040</v>
      </c>
      <c r="D308" s="194"/>
      <c r="E308" s="193"/>
      <c r="F308" s="194"/>
      <c r="G308" s="74"/>
    </row>
    <row r="309" spans="1:7" s="102" customFormat="1" ht="23.25">
      <c r="A309" s="110" t="s">
        <v>278</v>
      </c>
      <c r="B309" s="118"/>
      <c r="C309" s="193">
        <v>740000</v>
      </c>
      <c r="D309" s="194"/>
      <c r="E309" s="193"/>
      <c r="F309" s="194"/>
      <c r="G309" s="74"/>
    </row>
    <row r="310" spans="1:7" s="102" customFormat="1" ht="23.25">
      <c r="A310" s="110" t="s">
        <v>279</v>
      </c>
      <c r="B310" s="118"/>
      <c r="C310" s="193">
        <v>9073</v>
      </c>
      <c r="D310" s="194"/>
      <c r="E310" s="193"/>
      <c r="F310" s="194"/>
      <c r="G310" s="74"/>
    </row>
    <row r="311" spans="1:7" s="102" customFormat="1" ht="23.25">
      <c r="A311" s="110" t="s">
        <v>58</v>
      </c>
      <c r="B311" s="113" t="s">
        <v>302</v>
      </c>
      <c r="C311" s="193">
        <v>420350</v>
      </c>
      <c r="D311" s="194"/>
      <c r="E311" s="193"/>
      <c r="F311" s="194"/>
      <c r="G311" s="74"/>
    </row>
    <row r="312" spans="1:7" s="102" customFormat="1" ht="23.25">
      <c r="A312" s="110" t="s">
        <v>59</v>
      </c>
      <c r="B312" s="118">
        <v>100</v>
      </c>
      <c r="C312" s="193">
        <v>2324217.4</v>
      </c>
      <c r="D312" s="194"/>
      <c r="E312" s="193"/>
      <c r="F312" s="194"/>
      <c r="G312" s="74"/>
    </row>
    <row r="313" spans="1:7" s="102" customFormat="1" ht="23.25">
      <c r="A313" s="110" t="s">
        <v>60</v>
      </c>
      <c r="B313" s="118">
        <v>120</v>
      </c>
      <c r="C313" s="193">
        <v>117475</v>
      </c>
      <c r="D313" s="194"/>
      <c r="E313" s="193"/>
      <c r="F313" s="194"/>
      <c r="G313" s="74"/>
    </row>
    <row r="314" spans="1:7" s="102" customFormat="1" ht="23.25">
      <c r="A314" s="110" t="s">
        <v>61</v>
      </c>
      <c r="B314" s="118">
        <v>130</v>
      </c>
      <c r="C314" s="193">
        <v>1368439.31</v>
      </c>
      <c r="D314" s="194"/>
      <c r="E314" s="193"/>
      <c r="F314" s="194"/>
      <c r="G314" s="74"/>
    </row>
    <row r="315" spans="1:7" s="102" customFormat="1" ht="23.25">
      <c r="A315" s="110" t="s">
        <v>62</v>
      </c>
      <c r="B315" s="118">
        <v>200</v>
      </c>
      <c r="C315" s="193">
        <v>137930.5</v>
      </c>
      <c r="D315" s="194"/>
      <c r="E315" s="193"/>
      <c r="F315" s="194"/>
      <c r="G315" s="74"/>
    </row>
    <row r="316" spans="1:7" s="102" customFormat="1" ht="23.25">
      <c r="A316" s="110" t="s">
        <v>63</v>
      </c>
      <c r="B316" s="118">
        <v>250</v>
      </c>
      <c r="C316" s="193">
        <v>2418934.37</v>
      </c>
      <c r="D316" s="194"/>
      <c r="E316" s="193"/>
      <c r="F316" s="194"/>
      <c r="G316" s="74"/>
    </row>
    <row r="317" spans="1:7" s="102" customFormat="1" ht="23.25">
      <c r="A317" s="110" t="s">
        <v>64</v>
      </c>
      <c r="B317" s="118">
        <v>270</v>
      </c>
      <c r="C317" s="193">
        <v>725089.1</v>
      </c>
      <c r="D317" s="194"/>
      <c r="E317" s="193"/>
      <c r="F317" s="194"/>
      <c r="G317" s="74"/>
    </row>
    <row r="318" spans="1:7" s="102" customFormat="1" ht="23.25">
      <c r="A318" s="110" t="s">
        <v>65</v>
      </c>
      <c r="B318" s="118">
        <v>300</v>
      </c>
      <c r="C318" s="193">
        <v>327843.08</v>
      </c>
      <c r="D318" s="194"/>
      <c r="E318" s="193"/>
      <c r="F318" s="194"/>
      <c r="G318" s="74"/>
    </row>
    <row r="319" spans="1:7" s="102" customFormat="1" ht="23.25">
      <c r="A319" s="110" t="s">
        <v>66</v>
      </c>
      <c r="B319" s="118">
        <v>400</v>
      </c>
      <c r="C319" s="193">
        <v>1292693.44</v>
      </c>
      <c r="D319" s="194"/>
      <c r="E319" s="193"/>
      <c r="F319" s="194"/>
      <c r="G319" s="74"/>
    </row>
    <row r="320" spans="1:7" s="102" customFormat="1" ht="23.25">
      <c r="A320" s="110" t="s">
        <v>67</v>
      </c>
      <c r="B320" s="118">
        <v>450</v>
      </c>
      <c r="C320" s="193">
        <v>188647.54</v>
      </c>
      <c r="D320" s="194"/>
      <c r="E320" s="193"/>
      <c r="F320" s="194"/>
      <c r="G320" s="74"/>
    </row>
    <row r="321" spans="1:7" s="102" customFormat="1" ht="23.25">
      <c r="A321" s="110" t="s">
        <v>68</v>
      </c>
      <c r="B321" s="118">
        <v>500</v>
      </c>
      <c r="C321" s="193">
        <v>329900</v>
      </c>
      <c r="D321" s="194"/>
      <c r="E321" s="193"/>
      <c r="F321" s="194"/>
      <c r="G321" s="74"/>
    </row>
    <row r="322" spans="1:7" s="102" customFormat="1" ht="23.25">
      <c r="A322" s="110" t="s">
        <v>280</v>
      </c>
      <c r="B322" s="118">
        <v>550</v>
      </c>
      <c r="C322" s="193">
        <v>0</v>
      </c>
      <c r="D322" s="194"/>
      <c r="E322" s="193"/>
      <c r="F322" s="194"/>
      <c r="G322" s="74"/>
    </row>
    <row r="323" spans="1:7" s="102" customFormat="1" ht="23.25">
      <c r="A323" s="110" t="s">
        <v>281</v>
      </c>
      <c r="B323" s="118">
        <v>821</v>
      </c>
      <c r="C323" s="193"/>
      <c r="D323" s="194"/>
      <c r="E323" s="193">
        <v>18284955.38</v>
      </c>
      <c r="F323" s="194"/>
      <c r="G323" s="74"/>
    </row>
    <row r="324" spans="1:7" s="102" customFormat="1" ht="23.25">
      <c r="A324" s="110" t="s">
        <v>282</v>
      </c>
      <c r="B324" s="118">
        <v>900</v>
      </c>
      <c r="C324" s="193"/>
      <c r="D324" s="194"/>
      <c r="E324" s="193">
        <v>1078760.81</v>
      </c>
      <c r="F324" s="194"/>
      <c r="G324" s="74"/>
    </row>
    <row r="325" spans="1:7" s="102" customFormat="1" ht="23.25">
      <c r="A325" s="110" t="s">
        <v>31</v>
      </c>
      <c r="B325" s="118">
        <v>600</v>
      </c>
      <c r="C325" s="114"/>
      <c r="D325" s="115"/>
      <c r="E325" s="193">
        <v>860000</v>
      </c>
      <c r="F325" s="194"/>
      <c r="G325" s="74"/>
    </row>
    <row r="326" spans="1:7" s="102" customFormat="1" ht="23.25">
      <c r="A326" s="110" t="s">
        <v>32</v>
      </c>
      <c r="B326" s="118"/>
      <c r="C326" s="114"/>
      <c r="D326" s="115"/>
      <c r="E326" s="193">
        <v>1204000</v>
      </c>
      <c r="F326" s="194"/>
      <c r="G326" s="74"/>
    </row>
    <row r="327" spans="1:7" s="102" customFormat="1" ht="23.25">
      <c r="A327" s="110" t="s">
        <v>34</v>
      </c>
      <c r="B327" s="118"/>
      <c r="C327" s="193"/>
      <c r="D327" s="194"/>
      <c r="E327" s="193">
        <v>570720</v>
      </c>
      <c r="F327" s="194"/>
      <c r="G327" s="74"/>
    </row>
    <row r="328" spans="1:7" s="102" customFormat="1" ht="23.25">
      <c r="A328" s="110" t="s">
        <v>56</v>
      </c>
      <c r="B328" s="118">
        <v>700</v>
      </c>
      <c r="C328" s="114"/>
      <c r="D328" s="115"/>
      <c r="E328" s="193">
        <v>13011275.35</v>
      </c>
      <c r="F328" s="194"/>
      <c r="G328" s="74"/>
    </row>
    <row r="329" spans="1:7" s="102" customFormat="1" ht="23.25">
      <c r="A329" s="110" t="s">
        <v>285</v>
      </c>
      <c r="B329" s="118"/>
      <c r="C329" s="114"/>
      <c r="D329" s="115"/>
      <c r="E329" s="193">
        <v>23081609.94</v>
      </c>
      <c r="F329" s="194"/>
      <c r="G329" s="74"/>
    </row>
    <row r="330" spans="1:7" s="102" customFormat="1" ht="23.25">
      <c r="A330" s="110" t="s">
        <v>286</v>
      </c>
      <c r="B330" s="118"/>
      <c r="C330" s="114"/>
      <c r="D330" s="115"/>
      <c r="E330" s="193">
        <v>923121.36</v>
      </c>
      <c r="F330" s="194"/>
      <c r="G330" s="74"/>
    </row>
    <row r="331" spans="1:7" s="102" customFormat="1" ht="23.25">
      <c r="A331" s="110" t="s">
        <v>287</v>
      </c>
      <c r="B331" s="118"/>
      <c r="C331" s="114"/>
      <c r="D331" s="115"/>
      <c r="E331" s="193">
        <v>524000</v>
      </c>
      <c r="F331" s="194"/>
      <c r="G331" s="74"/>
    </row>
    <row r="332" spans="1:7" s="102" customFormat="1" ht="23.25">
      <c r="A332" s="110" t="s">
        <v>288</v>
      </c>
      <c r="B332" s="118"/>
      <c r="C332" s="114"/>
      <c r="D332" s="115"/>
      <c r="E332" s="193">
        <v>32000</v>
      </c>
      <c r="F332" s="194"/>
      <c r="G332" s="74"/>
    </row>
    <row r="333" spans="1:7" s="102" customFormat="1" ht="23.25">
      <c r="A333" s="110" t="s">
        <v>290</v>
      </c>
      <c r="B333" s="118"/>
      <c r="C333" s="114"/>
      <c r="D333" s="115"/>
      <c r="E333" s="193">
        <v>189450</v>
      </c>
      <c r="F333" s="194"/>
      <c r="G333" s="74"/>
    </row>
    <row r="334" spans="1:7" s="102" customFormat="1" ht="23.25">
      <c r="A334" s="122" t="s">
        <v>33</v>
      </c>
      <c r="B334" s="123"/>
      <c r="C334" s="195"/>
      <c r="D334" s="196"/>
      <c r="E334" s="195">
        <v>0</v>
      </c>
      <c r="F334" s="196"/>
      <c r="G334" s="74"/>
    </row>
    <row r="335" spans="1:7" s="102" customFormat="1" ht="24" thickBot="1">
      <c r="A335" s="74"/>
      <c r="B335" s="79"/>
      <c r="C335" s="197">
        <f>SUM(C300:D334)</f>
        <v>59759892.839999996</v>
      </c>
      <c r="D335" s="198"/>
      <c r="E335" s="197">
        <f>SUM(E300:F334)</f>
        <v>59759892.84</v>
      </c>
      <c r="F335" s="198"/>
      <c r="G335" s="74"/>
    </row>
    <row r="336" spans="1:7" s="102" customFormat="1" ht="24" thickTop="1">
      <c r="A336" s="74"/>
      <c r="B336" s="79"/>
      <c r="C336" s="108"/>
      <c r="D336" s="108"/>
      <c r="E336" s="108"/>
      <c r="F336" s="108"/>
      <c r="G336" s="74"/>
    </row>
    <row r="337" spans="1:7" s="102" customFormat="1" ht="23.25">
      <c r="A337" s="1" t="s">
        <v>10</v>
      </c>
      <c r="B337" s="1"/>
      <c r="C337" s="1"/>
      <c r="D337" s="1"/>
      <c r="E337" s="1"/>
      <c r="F337" s="1"/>
      <c r="G337" s="74"/>
    </row>
    <row r="338" spans="1:7" s="102" customFormat="1" ht="23.25">
      <c r="A338" s="1" t="s">
        <v>9</v>
      </c>
      <c r="B338" s="1"/>
      <c r="C338" s="1"/>
      <c r="D338" s="1"/>
      <c r="E338" s="1"/>
      <c r="F338" s="1"/>
      <c r="G338" s="74"/>
    </row>
    <row r="339" spans="1:7" s="102" customFormat="1" ht="23.25">
      <c r="A339" s="192" t="s">
        <v>11</v>
      </c>
      <c r="B339" s="192"/>
      <c r="C339" s="192"/>
      <c r="D339" s="192"/>
      <c r="E339" s="192"/>
      <c r="F339" s="192"/>
      <c r="G339" s="74"/>
    </row>
    <row r="340" spans="1:7" s="102" customFormat="1" ht="23.25">
      <c r="A340" s="109"/>
      <c r="B340" s="109"/>
      <c r="C340" s="109"/>
      <c r="D340" s="109"/>
      <c r="E340" s="109"/>
      <c r="F340" s="109"/>
      <c r="G340" s="74"/>
    </row>
    <row r="341" spans="1:7" s="102" customFormat="1" ht="23.25">
      <c r="A341" s="109"/>
      <c r="B341" s="109"/>
      <c r="C341" s="109"/>
      <c r="D341" s="109"/>
      <c r="E341" s="109"/>
      <c r="F341" s="109"/>
      <c r="G341" s="74"/>
    </row>
    <row r="342" spans="1:7" s="102" customFormat="1" ht="23.25">
      <c r="A342" s="109"/>
      <c r="B342" s="109"/>
      <c r="C342" s="109"/>
      <c r="D342" s="109"/>
      <c r="E342" s="109"/>
      <c r="F342" s="109"/>
      <c r="G342" s="74"/>
    </row>
    <row r="343" spans="1:7" s="102" customFormat="1" ht="23.25">
      <c r="A343" s="109"/>
      <c r="B343" s="109"/>
      <c r="C343" s="109"/>
      <c r="D343" s="109"/>
      <c r="E343" s="109"/>
      <c r="F343" s="109"/>
      <c r="G343" s="74"/>
    </row>
    <row r="344" spans="1:7" s="102" customFormat="1" ht="23.25">
      <c r="A344" s="203" t="s">
        <v>268</v>
      </c>
      <c r="B344" s="203"/>
      <c r="C344" s="203"/>
      <c r="D344" s="203"/>
      <c r="E344" s="203"/>
      <c r="F344" s="203"/>
      <c r="G344" s="74"/>
    </row>
    <row r="345" spans="1:7" s="102" customFormat="1" ht="23.25">
      <c r="A345" s="203" t="s">
        <v>269</v>
      </c>
      <c r="B345" s="203"/>
      <c r="C345" s="203"/>
      <c r="D345" s="203"/>
      <c r="E345" s="203"/>
      <c r="F345" s="203"/>
      <c r="G345" s="74"/>
    </row>
    <row r="346" spans="1:7" s="102" customFormat="1" ht="23.25">
      <c r="A346" s="204" t="s">
        <v>24</v>
      </c>
      <c r="B346" s="204"/>
      <c r="C346" s="204"/>
      <c r="D346" s="204"/>
      <c r="E346" s="204"/>
      <c r="F346" s="204"/>
      <c r="G346" s="74"/>
    </row>
    <row r="347" spans="1:7" s="102" customFormat="1" ht="23.25">
      <c r="A347" s="205" t="s">
        <v>46</v>
      </c>
      <c r="B347" s="207" t="s">
        <v>72</v>
      </c>
      <c r="C347" s="209" t="s">
        <v>271</v>
      </c>
      <c r="D347" s="210"/>
      <c r="E347" s="209" t="s">
        <v>272</v>
      </c>
      <c r="F347" s="210"/>
      <c r="G347" s="74"/>
    </row>
    <row r="348" spans="1:7" s="102" customFormat="1" ht="23.25">
      <c r="A348" s="206"/>
      <c r="B348" s="208"/>
      <c r="C348" s="211"/>
      <c r="D348" s="212"/>
      <c r="E348" s="211"/>
      <c r="F348" s="212"/>
      <c r="G348" s="74"/>
    </row>
    <row r="349" spans="1:7" s="102" customFormat="1" ht="23.25">
      <c r="A349" s="103" t="s">
        <v>273</v>
      </c>
      <c r="B349" s="112" t="s">
        <v>297</v>
      </c>
      <c r="C349" s="201">
        <v>79651</v>
      </c>
      <c r="D349" s="202"/>
      <c r="E349" s="201"/>
      <c r="F349" s="202"/>
      <c r="G349" s="74"/>
    </row>
    <row r="350" spans="1:7" s="102" customFormat="1" ht="23.25">
      <c r="A350" s="110" t="s">
        <v>274</v>
      </c>
      <c r="B350" s="113" t="s">
        <v>298</v>
      </c>
      <c r="C350" s="193">
        <v>3443364.5</v>
      </c>
      <c r="D350" s="194"/>
      <c r="E350" s="193"/>
      <c r="F350" s="194"/>
      <c r="G350" s="74"/>
    </row>
    <row r="351" spans="1:7" s="102" customFormat="1" ht="23.25">
      <c r="A351" s="110" t="s">
        <v>275</v>
      </c>
      <c r="B351" s="113" t="s">
        <v>298</v>
      </c>
      <c r="C351" s="193">
        <v>213121.36</v>
      </c>
      <c r="D351" s="194"/>
      <c r="E351" s="193"/>
      <c r="F351" s="194"/>
      <c r="G351" s="74"/>
    </row>
    <row r="352" spans="1:7" s="102" customFormat="1" ht="23.25">
      <c r="A352" s="103" t="s">
        <v>276</v>
      </c>
      <c r="B352" s="112" t="s">
        <v>298</v>
      </c>
      <c r="C352" s="193">
        <v>50965026.93</v>
      </c>
      <c r="D352" s="194"/>
      <c r="E352" s="193"/>
      <c r="F352" s="194"/>
      <c r="G352" s="74"/>
    </row>
    <row r="353" spans="1:7" s="102" customFormat="1" ht="23.25">
      <c r="A353" s="110" t="s">
        <v>42</v>
      </c>
      <c r="B353" s="111" t="s">
        <v>300</v>
      </c>
      <c r="C353" s="199">
        <v>0</v>
      </c>
      <c r="D353" s="200"/>
      <c r="E353" s="199"/>
      <c r="F353" s="200"/>
      <c r="G353" s="74"/>
    </row>
    <row r="354" spans="1:7" s="102" customFormat="1" ht="23.25">
      <c r="A354" s="116" t="s">
        <v>40</v>
      </c>
      <c r="B354" s="117" t="s">
        <v>300</v>
      </c>
      <c r="C354" s="201">
        <v>0</v>
      </c>
      <c r="D354" s="202"/>
      <c r="E354" s="201"/>
      <c r="F354" s="202"/>
      <c r="G354" s="74"/>
    </row>
    <row r="355" spans="1:7" s="102" customFormat="1" ht="23.25">
      <c r="A355" s="110" t="s">
        <v>277</v>
      </c>
      <c r="B355" s="118"/>
      <c r="C355" s="193">
        <v>1204000</v>
      </c>
      <c r="D355" s="194"/>
      <c r="E355" s="193"/>
      <c r="F355" s="194"/>
      <c r="G355" s="74"/>
    </row>
    <row r="356" spans="1:7" s="102" customFormat="1" ht="23.25">
      <c r="A356" s="119" t="s">
        <v>55</v>
      </c>
      <c r="B356" s="120" t="s">
        <v>54</v>
      </c>
      <c r="C356" s="199">
        <v>812380</v>
      </c>
      <c r="D356" s="200"/>
      <c r="E356" s="199"/>
      <c r="F356" s="200"/>
      <c r="G356" s="74"/>
    </row>
    <row r="357" spans="1:7" s="102" customFormat="1" ht="23.25">
      <c r="A357" s="110" t="s">
        <v>57</v>
      </c>
      <c r="B357" s="118"/>
      <c r="C357" s="193">
        <v>184040</v>
      </c>
      <c r="D357" s="194"/>
      <c r="E357" s="193"/>
      <c r="F357" s="194"/>
      <c r="G357" s="74"/>
    </row>
    <row r="358" spans="1:7" s="102" customFormat="1" ht="23.25">
      <c r="A358" s="110" t="s">
        <v>278</v>
      </c>
      <c r="B358" s="118"/>
      <c r="C358" s="193">
        <v>710000</v>
      </c>
      <c r="D358" s="194"/>
      <c r="E358" s="193"/>
      <c r="F358" s="194"/>
      <c r="G358" s="74"/>
    </row>
    <row r="359" spans="1:7" s="102" customFormat="1" ht="23.25">
      <c r="A359" s="110" t="s">
        <v>279</v>
      </c>
      <c r="B359" s="118"/>
      <c r="C359" s="193">
        <v>9073</v>
      </c>
      <c r="D359" s="194"/>
      <c r="E359" s="193"/>
      <c r="F359" s="194"/>
      <c r="G359" s="74"/>
    </row>
    <row r="360" spans="1:7" s="102" customFormat="1" ht="23.25">
      <c r="A360" s="110" t="s">
        <v>58</v>
      </c>
      <c r="B360" s="113" t="s">
        <v>302</v>
      </c>
      <c r="C360" s="193">
        <v>677886</v>
      </c>
      <c r="D360" s="194"/>
      <c r="E360" s="193"/>
      <c r="F360" s="194"/>
      <c r="G360" s="74"/>
    </row>
    <row r="361" spans="1:7" s="102" customFormat="1" ht="23.25">
      <c r="A361" s="110" t="s">
        <v>59</v>
      </c>
      <c r="B361" s="118">
        <v>100</v>
      </c>
      <c r="C361" s="193">
        <v>2808157.4</v>
      </c>
      <c r="D361" s="194"/>
      <c r="E361" s="193"/>
      <c r="F361" s="194"/>
      <c r="G361" s="74"/>
    </row>
    <row r="362" spans="1:7" s="102" customFormat="1" ht="23.25">
      <c r="A362" s="110" t="s">
        <v>60</v>
      </c>
      <c r="B362" s="118">
        <v>120</v>
      </c>
      <c r="C362" s="193">
        <v>140970</v>
      </c>
      <c r="D362" s="194"/>
      <c r="E362" s="193"/>
      <c r="F362" s="194"/>
      <c r="G362" s="74"/>
    </row>
    <row r="363" spans="1:7" s="102" customFormat="1" ht="23.25">
      <c r="A363" s="110" t="s">
        <v>61</v>
      </c>
      <c r="B363" s="118">
        <v>130</v>
      </c>
      <c r="C363" s="193">
        <v>1646651.31</v>
      </c>
      <c r="D363" s="194"/>
      <c r="E363" s="193"/>
      <c r="F363" s="194"/>
      <c r="G363" s="74"/>
    </row>
    <row r="364" spans="1:7" s="102" customFormat="1" ht="23.25">
      <c r="A364" s="110" t="s">
        <v>62</v>
      </c>
      <c r="B364" s="118">
        <v>200</v>
      </c>
      <c r="C364" s="193">
        <v>157778.5</v>
      </c>
      <c r="D364" s="194"/>
      <c r="E364" s="193"/>
      <c r="F364" s="194"/>
      <c r="G364" s="74"/>
    </row>
    <row r="365" spans="1:7" s="102" customFormat="1" ht="23.25">
      <c r="A365" s="110" t="s">
        <v>63</v>
      </c>
      <c r="B365" s="118">
        <v>250</v>
      </c>
      <c r="C365" s="193">
        <v>3167199.22</v>
      </c>
      <c r="D365" s="194"/>
      <c r="E365" s="193"/>
      <c r="F365" s="194"/>
      <c r="G365" s="74"/>
    </row>
    <row r="366" spans="1:7" s="102" customFormat="1" ht="23.25">
      <c r="A366" s="110" t="s">
        <v>64</v>
      </c>
      <c r="B366" s="118">
        <v>270</v>
      </c>
      <c r="C366" s="193">
        <v>1010889.53</v>
      </c>
      <c r="D366" s="194"/>
      <c r="E366" s="193"/>
      <c r="F366" s="194"/>
      <c r="G366" s="74"/>
    </row>
    <row r="367" spans="1:7" s="102" customFormat="1" ht="23.25">
      <c r="A367" s="110" t="s">
        <v>65</v>
      </c>
      <c r="B367" s="118">
        <v>300</v>
      </c>
      <c r="C367" s="193">
        <v>389272.57</v>
      </c>
      <c r="D367" s="194"/>
      <c r="E367" s="193"/>
      <c r="F367" s="194"/>
      <c r="G367" s="74"/>
    </row>
    <row r="368" spans="1:7" s="102" customFormat="1" ht="23.25">
      <c r="A368" s="110" t="s">
        <v>66</v>
      </c>
      <c r="B368" s="118">
        <v>400</v>
      </c>
      <c r="C368" s="193">
        <v>1297693.44</v>
      </c>
      <c r="D368" s="194"/>
      <c r="E368" s="193"/>
      <c r="F368" s="194"/>
      <c r="G368" s="74"/>
    </row>
    <row r="369" spans="1:7" s="102" customFormat="1" ht="23.25">
      <c r="A369" s="110" t="s">
        <v>67</v>
      </c>
      <c r="B369" s="118">
        <v>450</v>
      </c>
      <c r="C369" s="193">
        <v>189627.54</v>
      </c>
      <c r="D369" s="194"/>
      <c r="E369" s="193"/>
      <c r="F369" s="194"/>
      <c r="G369" s="74"/>
    </row>
    <row r="370" spans="1:7" s="102" customFormat="1" ht="23.25">
      <c r="A370" s="110" t="s">
        <v>68</v>
      </c>
      <c r="B370" s="118">
        <v>500</v>
      </c>
      <c r="C370" s="193">
        <v>562900</v>
      </c>
      <c r="D370" s="194"/>
      <c r="E370" s="193"/>
      <c r="F370" s="194"/>
      <c r="G370" s="74"/>
    </row>
    <row r="371" spans="1:7" s="102" customFormat="1" ht="23.25">
      <c r="A371" s="110" t="s">
        <v>280</v>
      </c>
      <c r="B371" s="118">
        <v>550</v>
      </c>
      <c r="C371" s="193">
        <v>0</v>
      </c>
      <c r="D371" s="194"/>
      <c r="E371" s="193"/>
      <c r="F371" s="194"/>
      <c r="G371" s="74"/>
    </row>
    <row r="372" spans="1:7" s="102" customFormat="1" ht="23.25">
      <c r="A372" s="110" t="s">
        <v>281</v>
      </c>
      <c r="B372" s="118">
        <v>821</v>
      </c>
      <c r="C372" s="193"/>
      <c r="D372" s="194"/>
      <c r="E372" s="193">
        <v>28191099.62</v>
      </c>
      <c r="F372" s="194"/>
      <c r="G372" s="74"/>
    </row>
    <row r="373" spans="1:7" s="102" customFormat="1" ht="23.25">
      <c r="A373" s="110" t="s">
        <v>282</v>
      </c>
      <c r="B373" s="118">
        <v>900</v>
      </c>
      <c r="C373" s="193"/>
      <c r="D373" s="194"/>
      <c r="E373" s="193">
        <v>1066450.86</v>
      </c>
      <c r="F373" s="194"/>
      <c r="G373" s="74"/>
    </row>
    <row r="374" spans="1:7" s="102" customFormat="1" ht="23.25">
      <c r="A374" s="110" t="s">
        <v>31</v>
      </c>
      <c r="B374" s="118">
        <v>600</v>
      </c>
      <c r="C374" s="114"/>
      <c r="D374" s="115"/>
      <c r="E374" s="193">
        <v>860000</v>
      </c>
      <c r="F374" s="194"/>
      <c r="G374" s="74"/>
    </row>
    <row r="375" spans="1:7" s="102" customFormat="1" ht="23.25">
      <c r="A375" s="110" t="s">
        <v>32</v>
      </c>
      <c r="B375" s="118"/>
      <c r="C375" s="114"/>
      <c r="D375" s="115"/>
      <c r="E375" s="193">
        <v>1204000</v>
      </c>
      <c r="F375" s="194"/>
      <c r="G375" s="74"/>
    </row>
    <row r="376" spans="1:7" s="102" customFormat="1" ht="23.25">
      <c r="A376" s="110" t="s">
        <v>34</v>
      </c>
      <c r="B376" s="118"/>
      <c r="C376" s="193"/>
      <c r="D376" s="194"/>
      <c r="E376" s="193">
        <v>570720</v>
      </c>
      <c r="F376" s="194"/>
      <c r="G376" s="74"/>
    </row>
    <row r="377" spans="1:7" s="102" customFormat="1" ht="23.25">
      <c r="A377" s="110" t="s">
        <v>56</v>
      </c>
      <c r="B377" s="118">
        <v>700</v>
      </c>
      <c r="C377" s="114"/>
      <c r="D377" s="115"/>
      <c r="E377" s="193">
        <v>13012330.52</v>
      </c>
      <c r="F377" s="194"/>
      <c r="G377" s="74"/>
    </row>
    <row r="378" spans="1:7" s="102" customFormat="1" ht="23.25">
      <c r="A378" s="110" t="s">
        <v>285</v>
      </c>
      <c r="B378" s="118"/>
      <c r="C378" s="114"/>
      <c r="D378" s="115"/>
      <c r="E378" s="193">
        <v>23081609.94</v>
      </c>
      <c r="F378" s="194"/>
      <c r="G378" s="74"/>
    </row>
    <row r="379" spans="1:7" s="102" customFormat="1" ht="23.25">
      <c r="A379" s="110" t="s">
        <v>286</v>
      </c>
      <c r="B379" s="118"/>
      <c r="C379" s="114"/>
      <c r="D379" s="115"/>
      <c r="E379" s="193">
        <v>923121.36</v>
      </c>
      <c r="F379" s="194"/>
      <c r="G379" s="74"/>
    </row>
    <row r="380" spans="1:7" s="102" customFormat="1" ht="23.25">
      <c r="A380" s="110" t="s">
        <v>287</v>
      </c>
      <c r="B380" s="118"/>
      <c r="C380" s="114"/>
      <c r="D380" s="115"/>
      <c r="E380" s="193">
        <v>532400</v>
      </c>
      <c r="F380" s="194"/>
      <c r="G380" s="74"/>
    </row>
    <row r="381" spans="1:7" s="102" customFormat="1" ht="23.25">
      <c r="A381" s="110" t="s">
        <v>288</v>
      </c>
      <c r="B381" s="118"/>
      <c r="C381" s="114"/>
      <c r="D381" s="115"/>
      <c r="E381" s="193">
        <v>38500</v>
      </c>
      <c r="F381" s="194"/>
      <c r="G381" s="74"/>
    </row>
    <row r="382" spans="1:7" s="102" customFormat="1" ht="23.25">
      <c r="A382" s="110" t="s">
        <v>290</v>
      </c>
      <c r="B382" s="118"/>
      <c r="C382" s="114"/>
      <c r="D382" s="115"/>
      <c r="E382" s="193">
        <v>189450</v>
      </c>
      <c r="F382" s="194"/>
      <c r="G382" s="74"/>
    </row>
    <row r="383" spans="1:7" s="102" customFormat="1" ht="23.25">
      <c r="A383" s="122" t="s">
        <v>33</v>
      </c>
      <c r="B383" s="123"/>
      <c r="C383" s="195"/>
      <c r="D383" s="196"/>
      <c r="E383" s="195">
        <v>0</v>
      </c>
      <c r="F383" s="196"/>
      <c r="G383" s="74"/>
    </row>
    <row r="384" spans="1:7" s="102" customFormat="1" ht="24" thickBot="1">
      <c r="A384" s="74"/>
      <c r="B384" s="79"/>
      <c r="C384" s="197">
        <f>SUM(C349:D383)</f>
        <v>69669682.3</v>
      </c>
      <c r="D384" s="198"/>
      <c r="E384" s="197">
        <f>SUM(E349:F383)</f>
        <v>69669682.3</v>
      </c>
      <c r="F384" s="198"/>
      <c r="G384" s="74"/>
    </row>
    <row r="385" spans="1:7" s="102" customFormat="1" ht="24" thickTop="1">
      <c r="A385" s="74"/>
      <c r="B385" s="79"/>
      <c r="C385" s="108"/>
      <c r="D385" s="108"/>
      <c r="E385" s="108"/>
      <c r="F385" s="108"/>
      <c r="G385" s="74"/>
    </row>
    <row r="386" spans="1:7" s="102" customFormat="1" ht="23.25">
      <c r="A386" s="74"/>
      <c r="B386" s="79"/>
      <c r="C386" s="108"/>
      <c r="D386" s="108"/>
      <c r="E386" s="108"/>
      <c r="F386" s="108"/>
      <c r="G386" s="74"/>
    </row>
    <row r="387" spans="1:7" s="102" customFormat="1" ht="23.25">
      <c r="A387" s="74"/>
      <c r="B387" s="79"/>
      <c r="C387" s="108"/>
      <c r="D387" s="108"/>
      <c r="E387" s="108"/>
      <c r="F387" s="108"/>
      <c r="G387" s="74"/>
    </row>
    <row r="388" spans="1:7" s="102" customFormat="1" ht="23.25">
      <c r="A388" s="1" t="s">
        <v>10</v>
      </c>
      <c r="B388" s="1"/>
      <c r="C388" s="1"/>
      <c r="D388" s="1"/>
      <c r="E388" s="1"/>
      <c r="F388" s="1"/>
      <c r="G388" s="74"/>
    </row>
    <row r="389" spans="1:7" s="102" customFormat="1" ht="23.25">
      <c r="A389" s="1" t="s">
        <v>9</v>
      </c>
      <c r="B389" s="1"/>
      <c r="C389" s="1"/>
      <c r="D389" s="1"/>
      <c r="E389" s="1"/>
      <c r="F389" s="1"/>
      <c r="G389" s="74"/>
    </row>
    <row r="390" spans="1:7" s="102" customFormat="1" ht="23.25">
      <c r="A390" s="192" t="s">
        <v>11</v>
      </c>
      <c r="B390" s="192"/>
      <c r="C390" s="192"/>
      <c r="D390" s="192"/>
      <c r="E390" s="192"/>
      <c r="F390" s="192"/>
      <c r="G390" s="74"/>
    </row>
    <row r="391" spans="1:7" s="102" customFormat="1" ht="23.25">
      <c r="A391" s="192"/>
      <c r="B391" s="192"/>
      <c r="C391" s="192"/>
      <c r="D391" s="192"/>
      <c r="E391" s="192"/>
      <c r="F391" s="192"/>
      <c r="G391" s="74"/>
    </row>
    <row r="392" spans="1:7" s="102" customFormat="1" ht="23.25">
      <c r="A392" s="109"/>
      <c r="B392" s="109"/>
      <c r="C392" s="109"/>
      <c r="D392" s="109"/>
      <c r="E392" s="109"/>
      <c r="F392" s="109"/>
      <c r="G392" s="74"/>
    </row>
    <row r="393" spans="1:7" s="102" customFormat="1" ht="23.25">
      <c r="A393" s="203" t="s">
        <v>268</v>
      </c>
      <c r="B393" s="203"/>
      <c r="C393" s="203"/>
      <c r="D393" s="203"/>
      <c r="E393" s="203"/>
      <c r="F393" s="203"/>
      <c r="G393" s="74"/>
    </row>
    <row r="394" spans="1:7" s="102" customFormat="1" ht="23.25">
      <c r="A394" s="203" t="s">
        <v>269</v>
      </c>
      <c r="B394" s="203"/>
      <c r="C394" s="203"/>
      <c r="D394" s="203"/>
      <c r="E394" s="203"/>
      <c r="F394" s="203"/>
      <c r="G394" s="74"/>
    </row>
    <row r="395" spans="1:7" s="102" customFormat="1" ht="23.25">
      <c r="A395" s="204" t="s">
        <v>17</v>
      </c>
      <c r="B395" s="204"/>
      <c r="C395" s="204"/>
      <c r="D395" s="204"/>
      <c r="E395" s="204"/>
      <c r="F395" s="204"/>
      <c r="G395" s="74"/>
    </row>
    <row r="396" spans="1:7" s="102" customFormat="1" ht="23.25">
      <c r="A396" s="205" t="s">
        <v>46</v>
      </c>
      <c r="B396" s="207" t="s">
        <v>72</v>
      </c>
      <c r="C396" s="209" t="s">
        <v>271</v>
      </c>
      <c r="D396" s="210"/>
      <c r="E396" s="209" t="s">
        <v>272</v>
      </c>
      <c r="F396" s="210"/>
      <c r="G396" s="74"/>
    </row>
    <row r="397" spans="1:7" s="102" customFormat="1" ht="23.25">
      <c r="A397" s="206"/>
      <c r="B397" s="208"/>
      <c r="C397" s="211"/>
      <c r="D397" s="212"/>
      <c r="E397" s="211"/>
      <c r="F397" s="212"/>
      <c r="G397" s="74"/>
    </row>
    <row r="398" spans="1:7" s="102" customFormat="1" ht="23.25">
      <c r="A398" s="103" t="s">
        <v>273</v>
      </c>
      <c r="B398" s="112" t="s">
        <v>297</v>
      </c>
      <c r="C398" s="201">
        <v>105</v>
      </c>
      <c r="D398" s="202"/>
      <c r="E398" s="201"/>
      <c r="F398" s="202"/>
      <c r="G398" s="74"/>
    </row>
    <row r="399" spans="1:7" s="102" customFormat="1" ht="23.25">
      <c r="A399" s="110" t="s">
        <v>274</v>
      </c>
      <c r="B399" s="113" t="s">
        <v>298</v>
      </c>
      <c r="C399" s="193">
        <v>3333164.5</v>
      </c>
      <c r="D399" s="194"/>
      <c r="E399" s="193"/>
      <c r="F399" s="194"/>
      <c r="G399" s="74"/>
    </row>
    <row r="400" spans="1:7" s="102" customFormat="1" ht="23.25">
      <c r="A400" s="110" t="s">
        <v>275</v>
      </c>
      <c r="B400" s="113" t="s">
        <v>298</v>
      </c>
      <c r="C400" s="193">
        <v>213121.36</v>
      </c>
      <c r="D400" s="194"/>
      <c r="E400" s="193"/>
      <c r="F400" s="194"/>
      <c r="G400" s="74"/>
    </row>
    <row r="401" spans="1:7" s="102" customFormat="1" ht="23.25">
      <c r="A401" s="103" t="s">
        <v>276</v>
      </c>
      <c r="B401" s="112" t="s">
        <v>298</v>
      </c>
      <c r="C401" s="193">
        <v>54882452.24</v>
      </c>
      <c r="D401" s="194"/>
      <c r="E401" s="193"/>
      <c r="F401" s="194"/>
      <c r="G401" s="74"/>
    </row>
    <row r="402" spans="1:7" s="102" customFormat="1" ht="23.25">
      <c r="A402" s="110" t="s">
        <v>42</v>
      </c>
      <c r="B402" s="111" t="s">
        <v>300</v>
      </c>
      <c r="C402" s="199">
        <v>0</v>
      </c>
      <c r="D402" s="200"/>
      <c r="E402" s="199"/>
      <c r="F402" s="200"/>
      <c r="G402" s="74"/>
    </row>
    <row r="403" spans="1:7" s="102" customFormat="1" ht="23.25">
      <c r="A403" s="116" t="s">
        <v>40</v>
      </c>
      <c r="B403" s="117" t="s">
        <v>300</v>
      </c>
      <c r="C403" s="201">
        <v>0</v>
      </c>
      <c r="D403" s="202"/>
      <c r="E403" s="201"/>
      <c r="F403" s="202"/>
      <c r="G403" s="74"/>
    </row>
    <row r="404" spans="1:7" s="102" customFormat="1" ht="23.25">
      <c r="A404" s="110" t="s">
        <v>277</v>
      </c>
      <c r="B404" s="118"/>
      <c r="C404" s="193">
        <v>1204000</v>
      </c>
      <c r="D404" s="194"/>
      <c r="E404" s="193"/>
      <c r="F404" s="194"/>
      <c r="G404" s="74"/>
    </row>
    <row r="405" spans="1:7" s="102" customFormat="1" ht="23.25">
      <c r="A405" s="119" t="s">
        <v>55</v>
      </c>
      <c r="B405" s="120" t="s">
        <v>54</v>
      </c>
      <c r="C405" s="199">
        <v>888960</v>
      </c>
      <c r="D405" s="200"/>
      <c r="E405" s="199"/>
      <c r="F405" s="200"/>
      <c r="G405" s="74"/>
    </row>
    <row r="406" spans="1:7" s="102" customFormat="1" ht="23.25">
      <c r="A406" s="110" t="s">
        <v>57</v>
      </c>
      <c r="B406" s="118"/>
      <c r="C406" s="193">
        <v>812100</v>
      </c>
      <c r="D406" s="194"/>
      <c r="E406" s="193"/>
      <c r="F406" s="194"/>
      <c r="G406" s="74"/>
    </row>
    <row r="407" spans="1:7" s="102" customFormat="1" ht="23.25">
      <c r="A407" s="110" t="s">
        <v>278</v>
      </c>
      <c r="B407" s="118"/>
      <c r="C407" s="193">
        <v>710000</v>
      </c>
      <c r="D407" s="194"/>
      <c r="E407" s="193"/>
      <c r="F407" s="194"/>
      <c r="G407" s="74"/>
    </row>
    <row r="408" spans="1:7" s="102" customFormat="1" ht="23.25">
      <c r="A408" s="110" t="s">
        <v>279</v>
      </c>
      <c r="B408" s="118"/>
      <c r="C408" s="193">
        <v>9073</v>
      </c>
      <c r="D408" s="194"/>
      <c r="E408" s="193"/>
      <c r="F408" s="194"/>
      <c r="G408" s="74"/>
    </row>
    <row r="409" spans="1:7" s="102" customFormat="1" ht="23.25">
      <c r="A409" s="110" t="s">
        <v>58</v>
      </c>
      <c r="B409" s="113" t="s">
        <v>302</v>
      </c>
      <c r="C409" s="193">
        <v>784458</v>
      </c>
      <c r="D409" s="194"/>
      <c r="E409" s="193"/>
      <c r="F409" s="194"/>
      <c r="G409" s="74"/>
    </row>
    <row r="410" spans="1:7" s="102" customFormat="1" ht="23.25">
      <c r="A410" s="110" t="s">
        <v>59</v>
      </c>
      <c r="B410" s="118">
        <v>100</v>
      </c>
      <c r="C410" s="193">
        <v>3297112.05</v>
      </c>
      <c r="D410" s="194"/>
      <c r="E410" s="193"/>
      <c r="F410" s="194"/>
      <c r="G410" s="74"/>
    </row>
    <row r="411" spans="1:7" s="102" customFormat="1" ht="23.25">
      <c r="A411" s="110" t="s">
        <v>60</v>
      </c>
      <c r="B411" s="118">
        <v>120</v>
      </c>
      <c r="C411" s="193">
        <v>164665</v>
      </c>
      <c r="D411" s="194"/>
      <c r="E411" s="193"/>
      <c r="F411" s="194"/>
      <c r="G411" s="74"/>
    </row>
    <row r="412" spans="1:7" s="102" customFormat="1" ht="23.25">
      <c r="A412" s="110" t="s">
        <v>61</v>
      </c>
      <c r="B412" s="118">
        <v>130</v>
      </c>
      <c r="C412" s="193">
        <v>1924863.31</v>
      </c>
      <c r="D412" s="194"/>
      <c r="E412" s="193"/>
      <c r="F412" s="194"/>
      <c r="G412" s="74"/>
    </row>
    <row r="413" spans="1:7" s="102" customFormat="1" ht="23.25">
      <c r="A413" s="110" t="s">
        <v>62</v>
      </c>
      <c r="B413" s="118">
        <v>200</v>
      </c>
      <c r="C413" s="193">
        <v>211011.75</v>
      </c>
      <c r="D413" s="194"/>
      <c r="E413" s="193"/>
      <c r="F413" s="194"/>
      <c r="G413" s="74"/>
    </row>
    <row r="414" spans="1:7" s="102" customFormat="1" ht="23.25">
      <c r="A414" s="110" t="s">
        <v>63</v>
      </c>
      <c r="B414" s="118">
        <v>250</v>
      </c>
      <c r="C414" s="193">
        <v>4043378.42</v>
      </c>
      <c r="D414" s="194"/>
      <c r="E414" s="193"/>
      <c r="F414" s="194"/>
      <c r="G414" s="74"/>
    </row>
    <row r="415" spans="1:7" s="102" customFormat="1" ht="23.25">
      <c r="A415" s="110" t="s">
        <v>64</v>
      </c>
      <c r="B415" s="118">
        <v>270</v>
      </c>
      <c r="C415" s="193">
        <v>1225836.8</v>
      </c>
      <c r="D415" s="194"/>
      <c r="E415" s="193"/>
      <c r="F415" s="194"/>
      <c r="G415" s="74"/>
    </row>
    <row r="416" spans="1:7" s="102" customFormat="1" ht="23.25">
      <c r="A416" s="110" t="s">
        <v>65</v>
      </c>
      <c r="B416" s="118">
        <v>300</v>
      </c>
      <c r="C416" s="193">
        <v>472704.68</v>
      </c>
      <c r="D416" s="194"/>
      <c r="E416" s="193"/>
      <c r="F416" s="194"/>
      <c r="G416" s="74"/>
    </row>
    <row r="417" spans="1:7" s="102" customFormat="1" ht="23.25">
      <c r="A417" s="110" t="s">
        <v>66</v>
      </c>
      <c r="B417" s="118">
        <v>400</v>
      </c>
      <c r="C417" s="193">
        <v>1387693.44</v>
      </c>
      <c r="D417" s="194"/>
      <c r="E417" s="193"/>
      <c r="F417" s="194"/>
      <c r="G417" s="74"/>
    </row>
    <row r="418" spans="1:7" s="102" customFormat="1" ht="23.25">
      <c r="A418" s="110" t="s">
        <v>67</v>
      </c>
      <c r="B418" s="118">
        <v>450</v>
      </c>
      <c r="C418" s="193">
        <v>388390.94</v>
      </c>
      <c r="D418" s="194"/>
      <c r="E418" s="193"/>
      <c r="F418" s="194"/>
      <c r="G418" s="74"/>
    </row>
    <row r="419" spans="1:7" s="102" customFormat="1" ht="23.25">
      <c r="A419" s="110" t="s">
        <v>68</v>
      </c>
      <c r="B419" s="118">
        <v>500</v>
      </c>
      <c r="C419" s="193">
        <v>562900</v>
      </c>
      <c r="D419" s="194"/>
      <c r="E419" s="193"/>
      <c r="F419" s="194"/>
      <c r="G419" s="74"/>
    </row>
    <row r="420" spans="1:7" s="102" customFormat="1" ht="23.25">
      <c r="A420" s="110" t="s">
        <v>280</v>
      </c>
      <c r="B420" s="118">
        <v>550</v>
      </c>
      <c r="C420" s="193">
        <v>0</v>
      </c>
      <c r="D420" s="194"/>
      <c r="E420" s="193"/>
      <c r="F420" s="194"/>
      <c r="G420" s="74"/>
    </row>
    <row r="421" spans="1:7" s="102" customFormat="1" ht="23.25">
      <c r="A421" s="110" t="s">
        <v>281</v>
      </c>
      <c r="B421" s="118">
        <v>821</v>
      </c>
      <c r="C421" s="193"/>
      <c r="D421" s="194"/>
      <c r="E421" s="193">
        <v>31205696.5</v>
      </c>
      <c r="F421" s="194"/>
      <c r="G421" s="74"/>
    </row>
    <row r="422" spans="1:7" s="102" customFormat="1" ht="23.25">
      <c r="A422" s="110" t="s">
        <v>282</v>
      </c>
      <c r="B422" s="118">
        <v>900</v>
      </c>
      <c r="C422" s="193"/>
      <c r="D422" s="194"/>
      <c r="E422" s="193">
        <v>1083002.17</v>
      </c>
      <c r="F422" s="194"/>
      <c r="G422" s="74"/>
    </row>
    <row r="423" spans="1:7" s="102" customFormat="1" ht="23.25">
      <c r="A423" s="110" t="s">
        <v>31</v>
      </c>
      <c r="B423" s="118">
        <v>600</v>
      </c>
      <c r="C423" s="114"/>
      <c r="D423" s="115"/>
      <c r="E423" s="193">
        <v>860000</v>
      </c>
      <c r="F423" s="194"/>
      <c r="G423" s="74"/>
    </row>
    <row r="424" spans="1:7" s="102" customFormat="1" ht="23.25">
      <c r="A424" s="110" t="s">
        <v>32</v>
      </c>
      <c r="B424" s="118"/>
      <c r="C424" s="114"/>
      <c r="D424" s="115"/>
      <c r="E424" s="193">
        <v>1204000</v>
      </c>
      <c r="F424" s="194"/>
      <c r="G424" s="74"/>
    </row>
    <row r="425" spans="1:7" s="102" customFormat="1" ht="23.25">
      <c r="A425" s="110" t="s">
        <v>34</v>
      </c>
      <c r="B425" s="118"/>
      <c r="C425" s="193"/>
      <c r="D425" s="194"/>
      <c r="E425" s="193">
        <v>570720</v>
      </c>
      <c r="F425" s="194"/>
      <c r="G425" s="74"/>
    </row>
    <row r="426" spans="1:7" s="102" customFormat="1" ht="23.25">
      <c r="A426" s="110" t="s">
        <v>56</v>
      </c>
      <c r="B426" s="118">
        <v>700</v>
      </c>
      <c r="C426" s="114"/>
      <c r="D426" s="115"/>
      <c r="E426" s="193">
        <v>13012330.52</v>
      </c>
      <c r="F426" s="194"/>
      <c r="G426" s="74"/>
    </row>
    <row r="427" spans="1:7" s="102" customFormat="1" ht="23.25">
      <c r="A427" s="110" t="s">
        <v>285</v>
      </c>
      <c r="B427" s="118"/>
      <c r="C427" s="114"/>
      <c r="D427" s="115"/>
      <c r="E427" s="193">
        <v>23081609.94</v>
      </c>
      <c r="F427" s="194"/>
      <c r="G427" s="74"/>
    </row>
    <row r="428" spans="1:7" s="102" customFormat="1" ht="23.25">
      <c r="A428" s="110" t="s">
        <v>286</v>
      </c>
      <c r="B428" s="118"/>
      <c r="C428" s="114"/>
      <c r="D428" s="115"/>
      <c r="E428" s="193">
        <v>923121.36</v>
      </c>
      <c r="F428" s="194"/>
      <c r="G428" s="74"/>
    </row>
    <row r="429" spans="1:7" s="102" customFormat="1" ht="23.25">
      <c r="A429" s="110" t="s">
        <v>287</v>
      </c>
      <c r="B429" s="118"/>
      <c r="C429" s="114"/>
      <c r="D429" s="115"/>
      <c r="E429" s="193">
        <v>4160100</v>
      </c>
      <c r="F429" s="194"/>
      <c r="G429" s="74"/>
    </row>
    <row r="430" spans="1:7" s="102" customFormat="1" ht="23.25">
      <c r="A430" s="110" t="s">
        <v>288</v>
      </c>
      <c r="B430" s="118"/>
      <c r="C430" s="114"/>
      <c r="D430" s="115"/>
      <c r="E430" s="193">
        <v>410000</v>
      </c>
      <c r="F430" s="194"/>
      <c r="G430" s="74"/>
    </row>
    <row r="431" spans="1:7" s="102" customFormat="1" ht="23.25">
      <c r="A431" s="110" t="s">
        <v>290</v>
      </c>
      <c r="B431" s="118"/>
      <c r="C431" s="114"/>
      <c r="D431" s="115"/>
      <c r="E431" s="193">
        <v>5410</v>
      </c>
      <c r="F431" s="194"/>
      <c r="G431" s="74"/>
    </row>
    <row r="432" spans="1:7" s="102" customFormat="1" ht="23.25">
      <c r="A432" s="122" t="s">
        <v>33</v>
      </c>
      <c r="B432" s="123"/>
      <c r="C432" s="195"/>
      <c r="D432" s="196"/>
      <c r="E432" s="195">
        <v>0</v>
      </c>
      <c r="F432" s="196"/>
      <c r="G432" s="74"/>
    </row>
    <row r="433" spans="1:7" s="102" customFormat="1" ht="24" thickBot="1">
      <c r="A433" s="74"/>
      <c r="B433" s="79"/>
      <c r="C433" s="197">
        <f>SUM(C398:D432)</f>
        <v>76515990.49</v>
      </c>
      <c r="D433" s="198"/>
      <c r="E433" s="197">
        <f>SUM(E398:F432)</f>
        <v>76515990.49</v>
      </c>
      <c r="F433" s="198"/>
      <c r="G433" s="74"/>
    </row>
    <row r="434" spans="1:7" s="102" customFormat="1" ht="24" thickTop="1">
      <c r="A434" s="74"/>
      <c r="B434" s="79"/>
      <c r="C434" s="108"/>
      <c r="D434" s="108"/>
      <c r="E434" s="108"/>
      <c r="F434" s="108"/>
      <c r="G434" s="74"/>
    </row>
    <row r="435" spans="1:7" s="102" customFormat="1" ht="23.25">
      <c r="A435" s="1" t="s">
        <v>10</v>
      </c>
      <c r="B435" s="1"/>
      <c r="C435" s="1"/>
      <c r="D435" s="1"/>
      <c r="E435" s="1"/>
      <c r="F435" s="1"/>
      <c r="G435" s="74"/>
    </row>
    <row r="436" spans="1:7" s="102" customFormat="1" ht="23.25">
      <c r="A436" s="1" t="s">
        <v>9</v>
      </c>
      <c r="B436" s="1"/>
      <c r="C436" s="1"/>
      <c r="D436" s="1"/>
      <c r="E436" s="1"/>
      <c r="F436" s="1"/>
      <c r="G436" s="74"/>
    </row>
    <row r="437" spans="1:7" s="102" customFormat="1" ht="23.25">
      <c r="A437" s="192" t="s">
        <v>11</v>
      </c>
      <c r="B437" s="192"/>
      <c r="C437" s="192"/>
      <c r="D437" s="192"/>
      <c r="E437" s="192"/>
      <c r="F437" s="192"/>
      <c r="G437" s="74"/>
    </row>
    <row r="438" spans="1:7" s="102" customFormat="1" ht="23.25">
      <c r="A438" s="192"/>
      <c r="B438" s="192"/>
      <c r="C438" s="192"/>
      <c r="D438" s="192"/>
      <c r="E438" s="192"/>
      <c r="F438" s="192"/>
      <c r="G438" s="74"/>
    </row>
    <row r="439" spans="1:7" s="102" customFormat="1" ht="23.25">
      <c r="A439" s="109"/>
      <c r="B439" s="109"/>
      <c r="C439" s="109"/>
      <c r="D439" s="109"/>
      <c r="E439" s="109"/>
      <c r="F439" s="109"/>
      <c r="G439" s="74"/>
    </row>
    <row r="440" spans="1:7" s="102" customFormat="1" ht="23.25">
      <c r="A440" s="109"/>
      <c r="B440" s="109"/>
      <c r="C440" s="109"/>
      <c r="D440" s="109"/>
      <c r="E440" s="109"/>
      <c r="F440" s="109"/>
      <c r="G440" s="74"/>
    </row>
    <row r="441" spans="1:7" s="102" customFormat="1" ht="23.25">
      <c r="A441" s="109"/>
      <c r="B441" s="109"/>
      <c r="C441" s="109"/>
      <c r="D441" s="109"/>
      <c r="E441" s="109"/>
      <c r="F441" s="109"/>
      <c r="G441" s="74"/>
    </row>
    <row r="442" spans="1:7" s="102" customFormat="1" ht="23.25">
      <c r="A442" s="203" t="s">
        <v>268</v>
      </c>
      <c r="B442" s="203"/>
      <c r="C442" s="203"/>
      <c r="D442" s="203"/>
      <c r="E442" s="203"/>
      <c r="F442" s="203"/>
      <c r="G442" s="74"/>
    </row>
    <row r="443" spans="1:7" s="102" customFormat="1" ht="23.25">
      <c r="A443" s="203" t="s">
        <v>269</v>
      </c>
      <c r="B443" s="203"/>
      <c r="C443" s="203"/>
      <c r="D443" s="203"/>
      <c r="E443" s="203"/>
      <c r="F443" s="203"/>
      <c r="G443" s="74"/>
    </row>
    <row r="444" spans="1:7" s="102" customFormat="1" ht="23.25">
      <c r="A444" s="204" t="s">
        <v>43</v>
      </c>
      <c r="B444" s="204"/>
      <c r="C444" s="204"/>
      <c r="D444" s="204"/>
      <c r="E444" s="204"/>
      <c r="F444" s="204"/>
      <c r="G444" s="74"/>
    </row>
    <row r="445" spans="1:7" s="102" customFormat="1" ht="23.25">
      <c r="A445" s="205" t="s">
        <v>46</v>
      </c>
      <c r="B445" s="207" t="s">
        <v>72</v>
      </c>
      <c r="C445" s="209" t="s">
        <v>271</v>
      </c>
      <c r="D445" s="210"/>
      <c r="E445" s="209" t="s">
        <v>272</v>
      </c>
      <c r="F445" s="210"/>
      <c r="G445" s="74"/>
    </row>
    <row r="446" spans="1:7" s="102" customFormat="1" ht="23.25">
      <c r="A446" s="206"/>
      <c r="B446" s="208"/>
      <c r="C446" s="211"/>
      <c r="D446" s="212"/>
      <c r="E446" s="211"/>
      <c r="F446" s="212"/>
      <c r="G446" s="74"/>
    </row>
    <row r="447" spans="1:7" s="102" customFormat="1" ht="23.25">
      <c r="A447" s="103" t="s">
        <v>273</v>
      </c>
      <c r="B447" s="112" t="s">
        <v>297</v>
      </c>
      <c r="C447" s="201">
        <v>0</v>
      </c>
      <c r="D447" s="202"/>
      <c r="E447" s="201"/>
      <c r="F447" s="202"/>
      <c r="G447" s="74"/>
    </row>
    <row r="448" spans="1:7" s="102" customFormat="1" ht="23.25">
      <c r="A448" s="110" t="s">
        <v>274</v>
      </c>
      <c r="B448" s="113" t="s">
        <v>298</v>
      </c>
      <c r="C448" s="193">
        <v>3234256.21</v>
      </c>
      <c r="D448" s="194"/>
      <c r="E448" s="193"/>
      <c r="F448" s="194"/>
      <c r="G448" s="74"/>
    </row>
    <row r="449" spans="1:7" s="102" customFormat="1" ht="23.25">
      <c r="A449" s="110" t="s">
        <v>275</v>
      </c>
      <c r="B449" s="113" t="s">
        <v>298</v>
      </c>
      <c r="C449" s="193">
        <v>213566.61</v>
      </c>
      <c r="D449" s="194"/>
      <c r="E449" s="193"/>
      <c r="F449" s="194"/>
      <c r="G449" s="74"/>
    </row>
    <row r="450" spans="1:7" s="102" customFormat="1" ht="23.25">
      <c r="A450" s="103" t="s">
        <v>276</v>
      </c>
      <c r="B450" s="112" t="s">
        <v>298</v>
      </c>
      <c r="C450" s="193">
        <v>58305464.23</v>
      </c>
      <c r="D450" s="194"/>
      <c r="E450" s="193"/>
      <c r="F450" s="194"/>
      <c r="G450" s="74"/>
    </row>
    <row r="451" spans="1:7" s="102" customFormat="1" ht="23.25">
      <c r="A451" s="110" t="s">
        <v>42</v>
      </c>
      <c r="B451" s="111" t="s">
        <v>300</v>
      </c>
      <c r="C451" s="199">
        <v>0</v>
      </c>
      <c r="D451" s="200"/>
      <c r="E451" s="199"/>
      <c r="F451" s="200"/>
      <c r="G451" s="74"/>
    </row>
    <row r="452" spans="1:7" s="102" customFormat="1" ht="23.25">
      <c r="A452" s="116" t="s">
        <v>40</v>
      </c>
      <c r="B452" s="117" t="s">
        <v>300</v>
      </c>
      <c r="C452" s="201">
        <v>0</v>
      </c>
      <c r="D452" s="202"/>
      <c r="E452" s="201"/>
      <c r="F452" s="202"/>
      <c r="G452" s="74"/>
    </row>
    <row r="453" spans="1:7" s="102" customFormat="1" ht="23.25">
      <c r="A453" s="110" t="s">
        <v>277</v>
      </c>
      <c r="B453" s="118"/>
      <c r="C453" s="193">
        <v>1204000</v>
      </c>
      <c r="D453" s="194"/>
      <c r="E453" s="193"/>
      <c r="F453" s="194"/>
      <c r="G453" s="74"/>
    </row>
    <row r="454" spans="1:7" s="102" customFormat="1" ht="23.25">
      <c r="A454" s="119" t="s">
        <v>55</v>
      </c>
      <c r="B454" s="120" t="s">
        <v>54</v>
      </c>
      <c r="C454" s="199">
        <v>500</v>
      </c>
      <c r="D454" s="200"/>
      <c r="E454" s="199"/>
      <c r="F454" s="200"/>
      <c r="G454" s="74"/>
    </row>
    <row r="455" spans="1:7" s="102" customFormat="1" ht="23.25">
      <c r="A455" s="110" t="s">
        <v>57</v>
      </c>
      <c r="B455" s="118"/>
      <c r="C455" s="193">
        <v>870800</v>
      </c>
      <c r="D455" s="194"/>
      <c r="E455" s="193"/>
      <c r="F455" s="194"/>
      <c r="G455" s="74"/>
    </row>
    <row r="456" spans="1:7" s="102" customFormat="1" ht="23.25">
      <c r="A456" s="110" t="s">
        <v>278</v>
      </c>
      <c r="B456" s="118"/>
      <c r="C456" s="193">
        <v>710000</v>
      </c>
      <c r="D456" s="194"/>
      <c r="E456" s="193"/>
      <c r="F456" s="194"/>
      <c r="G456" s="74"/>
    </row>
    <row r="457" spans="1:7" s="102" customFormat="1" ht="23.25">
      <c r="A457" s="110" t="s">
        <v>279</v>
      </c>
      <c r="B457" s="118"/>
      <c r="C457" s="193">
        <v>9073</v>
      </c>
      <c r="D457" s="194"/>
      <c r="E457" s="193"/>
      <c r="F457" s="194"/>
      <c r="G457" s="74"/>
    </row>
    <row r="458" spans="1:7" s="102" customFormat="1" ht="23.25">
      <c r="A458" s="110" t="s">
        <v>58</v>
      </c>
      <c r="B458" s="113" t="s">
        <v>302</v>
      </c>
      <c r="C458" s="193">
        <v>814674</v>
      </c>
      <c r="D458" s="194"/>
      <c r="E458" s="193"/>
      <c r="F458" s="194"/>
      <c r="G458" s="74"/>
    </row>
    <row r="459" spans="1:7" s="102" customFormat="1" ht="23.25">
      <c r="A459" s="110" t="s">
        <v>59</v>
      </c>
      <c r="B459" s="118">
        <v>100</v>
      </c>
      <c r="C459" s="193">
        <v>3815992.05</v>
      </c>
      <c r="D459" s="194"/>
      <c r="E459" s="193"/>
      <c r="F459" s="194"/>
      <c r="G459" s="74"/>
    </row>
    <row r="460" spans="1:7" s="102" customFormat="1" ht="23.25">
      <c r="A460" s="110" t="s">
        <v>60</v>
      </c>
      <c r="B460" s="118">
        <v>120</v>
      </c>
      <c r="C460" s="193">
        <v>188360</v>
      </c>
      <c r="D460" s="194"/>
      <c r="E460" s="193"/>
      <c r="F460" s="194"/>
      <c r="G460" s="74"/>
    </row>
    <row r="461" spans="1:7" s="102" customFormat="1" ht="23.25">
      <c r="A461" s="110" t="s">
        <v>61</v>
      </c>
      <c r="B461" s="118">
        <v>130</v>
      </c>
      <c r="C461" s="193">
        <v>2194075.31</v>
      </c>
      <c r="D461" s="194"/>
      <c r="E461" s="193"/>
      <c r="F461" s="194"/>
      <c r="G461" s="74"/>
    </row>
    <row r="462" spans="1:7" s="102" customFormat="1" ht="23.25">
      <c r="A462" s="110" t="s">
        <v>62</v>
      </c>
      <c r="B462" s="118">
        <v>200</v>
      </c>
      <c r="C462" s="193">
        <v>260393.25</v>
      </c>
      <c r="D462" s="194"/>
      <c r="E462" s="193"/>
      <c r="F462" s="194"/>
      <c r="G462" s="74"/>
    </row>
    <row r="463" spans="1:7" s="102" customFormat="1" ht="23.25">
      <c r="A463" s="110" t="s">
        <v>63</v>
      </c>
      <c r="B463" s="118">
        <v>250</v>
      </c>
      <c r="C463" s="193">
        <v>5571615.68</v>
      </c>
      <c r="D463" s="194"/>
      <c r="E463" s="193"/>
      <c r="F463" s="194"/>
      <c r="G463" s="74"/>
    </row>
    <row r="464" spans="1:7" s="102" customFormat="1" ht="23.25">
      <c r="A464" s="110" t="s">
        <v>64</v>
      </c>
      <c r="B464" s="118">
        <v>270</v>
      </c>
      <c r="C464" s="193">
        <v>1448839.33</v>
      </c>
      <c r="D464" s="194"/>
      <c r="E464" s="193"/>
      <c r="F464" s="194"/>
      <c r="G464" s="74"/>
    </row>
    <row r="465" spans="1:7" s="102" customFormat="1" ht="23.25">
      <c r="A465" s="110" t="s">
        <v>65</v>
      </c>
      <c r="B465" s="118">
        <v>300</v>
      </c>
      <c r="C465" s="193">
        <v>538618.64</v>
      </c>
      <c r="D465" s="194"/>
      <c r="E465" s="193"/>
      <c r="F465" s="194"/>
      <c r="G465" s="74"/>
    </row>
    <row r="466" spans="1:7" s="102" customFormat="1" ht="23.25">
      <c r="A466" s="110" t="s">
        <v>66</v>
      </c>
      <c r="B466" s="118">
        <v>400</v>
      </c>
      <c r="C466" s="193">
        <v>1387693.44</v>
      </c>
      <c r="D466" s="194"/>
      <c r="E466" s="193"/>
      <c r="F466" s="194"/>
      <c r="G466" s="74"/>
    </row>
    <row r="467" spans="1:7" s="102" customFormat="1" ht="23.25">
      <c r="A467" s="110" t="s">
        <v>67</v>
      </c>
      <c r="B467" s="118">
        <v>450</v>
      </c>
      <c r="C467" s="193">
        <v>388390.94</v>
      </c>
      <c r="D467" s="194"/>
      <c r="E467" s="193"/>
      <c r="F467" s="194"/>
      <c r="G467" s="74"/>
    </row>
    <row r="468" spans="1:7" s="102" customFormat="1" ht="23.25">
      <c r="A468" s="110" t="s">
        <v>68</v>
      </c>
      <c r="B468" s="118">
        <v>500</v>
      </c>
      <c r="C468" s="193">
        <v>577500</v>
      </c>
      <c r="D468" s="194"/>
      <c r="E468" s="193"/>
      <c r="F468" s="194"/>
      <c r="G468" s="74"/>
    </row>
    <row r="469" spans="1:7" s="102" customFormat="1" ht="23.25">
      <c r="A469" s="110" t="s">
        <v>280</v>
      </c>
      <c r="B469" s="118">
        <v>550</v>
      </c>
      <c r="C469" s="193">
        <v>0</v>
      </c>
      <c r="D469" s="194"/>
      <c r="E469" s="193"/>
      <c r="F469" s="194"/>
      <c r="G469" s="74"/>
    </row>
    <row r="470" spans="1:7" s="102" customFormat="1" ht="23.25">
      <c r="A470" s="110" t="s">
        <v>281</v>
      </c>
      <c r="B470" s="118">
        <v>821</v>
      </c>
      <c r="C470" s="193"/>
      <c r="D470" s="194"/>
      <c r="E470" s="193">
        <v>37812900.15</v>
      </c>
      <c r="F470" s="194"/>
      <c r="G470" s="74"/>
    </row>
    <row r="471" spans="1:7" s="102" customFormat="1" ht="23.25">
      <c r="A471" s="110" t="s">
        <v>282</v>
      </c>
      <c r="B471" s="118">
        <v>900</v>
      </c>
      <c r="C471" s="193"/>
      <c r="D471" s="194"/>
      <c r="E471" s="193">
        <v>493175.47</v>
      </c>
      <c r="F471" s="194"/>
      <c r="G471" s="74"/>
    </row>
    <row r="472" spans="1:7" s="102" customFormat="1" ht="23.25">
      <c r="A472" s="110" t="s">
        <v>31</v>
      </c>
      <c r="B472" s="118">
        <v>600</v>
      </c>
      <c r="C472" s="114"/>
      <c r="D472" s="115"/>
      <c r="E472" s="193">
        <v>860000</v>
      </c>
      <c r="F472" s="194"/>
      <c r="G472" s="74"/>
    </row>
    <row r="473" spans="1:7" s="102" customFormat="1" ht="23.25">
      <c r="A473" s="110" t="s">
        <v>32</v>
      </c>
      <c r="B473" s="118"/>
      <c r="C473" s="114"/>
      <c r="D473" s="115"/>
      <c r="E473" s="193">
        <v>1204000</v>
      </c>
      <c r="F473" s="194"/>
      <c r="G473" s="74"/>
    </row>
    <row r="474" spans="1:7" s="102" customFormat="1" ht="23.25">
      <c r="A474" s="110" t="s">
        <v>34</v>
      </c>
      <c r="B474" s="118"/>
      <c r="C474" s="193"/>
      <c r="D474" s="194"/>
      <c r="E474" s="193">
        <v>570720</v>
      </c>
      <c r="F474" s="194"/>
      <c r="G474" s="74"/>
    </row>
    <row r="475" spans="1:7" s="102" customFormat="1" ht="23.25">
      <c r="A475" s="110" t="s">
        <v>56</v>
      </c>
      <c r="B475" s="118">
        <v>700</v>
      </c>
      <c r="C475" s="114"/>
      <c r="D475" s="115"/>
      <c r="E475" s="193">
        <v>13012330.52</v>
      </c>
      <c r="F475" s="194"/>
      <c r="G475" s="74"/>
    </row>
    <row r="476" spans="1:7" s="102" customFormat="1" ht="23.25">
      <c r="A476" s="110" t="s">
        <v>285</v>
      </c>
      <c r="B476" s="118"/>
      <c r="C476" s="114"/>
      <c r="D476" s="115"/>
      <c r="E476" s="193">
        <v>23081609.94</v>
      </c>
      <c r="F476" s="194"/>
      <c r="G476" s="74"/>
    </row>
    <row r="477" spans="1:7" s="102" customFormat="1" ht="23.25">
      <c r="A477" s="110" t="s">
        <v>286</v>
      </c>
      <c r="B477" s="118"/>
      <c r="C477" s="114"/>
      <c r="D477" s="115"/>
      <c r="E477" s="193">
        <v>923566.61</v>
      </c>
      <c r="F477" s="194"/>
      <c r="G477" s="74"/>
    </row>
    <row r="478" spans="1:7" s="102" customFormat="1" ht="23.25">
      <c r="A478" s="110" t="s">
        <v>287</v>
      </c>
      <c r="B478" s="118"/>
      <c r="C478" s="114"/>
      <c r="D478" s="115"/>
      <c r="E478" s="193">
        <v>3434700</v>
      </c>
      <c r="F478" s="194"/>
      <c r="G478" s="74"/>
    </row>
    <row r="479" spans="1:7" s="102" customFormat="1" ht="23.25">
      <c r="A479" s="110" t="s">
        <v>288</v>
      </c>
      <c r="B479" s="118"/>
      <c r="C479" s="114"/>
      <c r="D479" s="115"/>
      <c r="E479" s="193">
        <v>339000</v>
      </c>
      <c r="F479" s="194"/>
      <c r="G479" s="74"/>
    </row>
    <row r="480" spans="1:7" s="102" customFormat="1" ht="23.25">
      <c r="A480" s="110" t="s">
        <v>290</v>
      </c>
      <c r="B480" s="118"/>
      <c r="C480" s="114"/>
      <c r="D480" s="115"/>
      <c r="E480" s="193">
        <v>1810</v>
      </c>
      <c r="F480" s="194"/>
      <c r="G480" s="74"/>
    </row>
    <row r="481" spans="1:7" s="102" customFormat="1" ht="23.25">
      <c r="A481" s="122" t="s">
        <v>33</v>
      </c>
      <c r="B481" s="123"/>
      <c r="C481" s="195"/>
      <c r="D481" s="196"/>
      <c r="E481" s="195">
        <v>0</v>
      </c>
      <c r="F481" s="196"/>
      <c r="G481" s="74"/>
    </row>
    <row r="482" spans="1:7" s="102" customFormat="1" ht="24" thickBot="1">
      <c r="A482" s="74"/>
      <c r="B482" s="79"/>
      <c r="C482" s="197">
        <f>SUM(C447:D481)</f>
        <v>81733812.69</v>
      </c>
      <c r="D482" s="198"/>
      <c r="E482" s="197">
        <f>SUM(E447:F481)</f>
        <v>81733812.69</v>
      </c>
      <c r="F482" s="198"/>
      <c r="G482" s="74"/>
    </row>
    <row r="483" spans="1:7" s="102" customFormat="1" ht="24" thickTop="1">
      <c r="A483" s="74"/>
      <c r="B483" s="79"/>
      <c r="C483" s="108"/>
      <c r="D483" s="108"/>
      <c r="E483" s="108"/>
      <c r="F483" s="108"/>
      <c r="G483" s="74"/>
    </row>
    <row r="484" spans="1:7" s="102" customFormat="1" ht="23.25">
      <c r="A484" s="74"/>
      <c r="B484" s="79"/>
      <c r="C484" s="108"/>
      <c r="D484" s="108"/>
      <c r="E484" s="108"/>
      <c r="F484" s="108"/>
      <c r="G484" s="74"/>
    </row>
    <row r="485" spans="1:7" s="102" customFormat="1" ht="23.25">
      <c r="A485" s="1" t="s">
        <v>10</v>
      </c>
      <c r="B485" s="1"/>
      <c r="C485" s="1"/>
      <c r="D485" s="1"/>
      <c r="E485" s="1"/>
      <c r="F485" s="1"/>
      <c r="G485" s="74"/>
    </row>
    <row r="486" spans="1:7" s="102" customFormat="1" ht="23.25">
      <c r="A486" s="1" t="s">
        <v>9</v>
      </c>
      <c r="B486" s="1"/>
      <c r="C486" s="1"/>
      <c r="D486" s="1"/>
      <c r="E486" s="1"/>
      <c r="F486" s="1"/>
      <c r="G486" s="74"/>
    </row>
    <row r="487" spans="1:7" s="102" customFormat="1" ht="23.25">
      <c r="A487" s="192" t="s">
        <v>11</v>
      </c>
      <c r="B487" s="192"/>
      <c r="C487" s="192"/>
      <c r="D487" s="192"/>
      <c r="E487" s="192"/>
      <c r="F487" s="192"/>
      <c r="G487" s="74"/>
    </row>
    <row r="488" spans="1:7" s="102" customFormat="1" ht="23.25">
      <c r="A488" s="192"/>
      <c r="B488" s="192"/>
      <c r="C488" s="192"/>
      <c r="D488" s="192"/>
      <c r="E488" s="192"/>
      <c r="F488" s="192"/>
      <c r="G488" s="74"/>
    </row>
    <row r="489" spans="1:7" s="102" customFormat="1" ht="23.25">
      <c r="A489" s="109"/>
      <c r="B489" s="109"/>
      <c r="C489" s="109"/>
      <c r="D489" s="109"/>
      <c r="E489" s="109"/>
      <c r="F489" s="109"/>
      <c r="G489" s="74"/>
    </row>
    <row r="490" spans="1:7" s="102" customFormat="1" ht="23.25">
      <c r="A490" s="109"/>
      <c r="B490" s="109"/>
      <c r="C490" s="109"/>
      <c r="D490" s="109"/>
      <c r="E490" s="109"/>
      <c r="F490" s="109"/>
      <c r="G490" s="74"/>
    </row>
    <row r="491" spans="1:7" s="102" customFormat="1" ht="23.25">
      <c r="A491" s="203" t="s">
        <v>268</v>
      </c>
      <c r="B491" s="203"/>
      <c r="C491" s="203"/>
      <c r="D491" s="203"/>
      <c r="E491" s="203"/>
      <c r="F491" s="203"/>
      <c r="G491" s="74"/>
    </row>
    <row r="492" spans="1:7" s="102" customFormat="1" ht="23.25">
      <c r="A492" s="203" t="s">
        <v>269</v>
      </c>
      <c r="B492" s="203"/>
      <c r="C492" s="203"/>
      <c r="D492" s="203"/>
      <c r="E492" s="203"/>
      <c r="F492" s="203"/>
      <c r="G492" s="74"/>
    </row>
    <row r="493" spans="1:7" s="102" customFormat="1" ht="23.25">
      <c r="A493" s="204" t="s">
        <v>179</v>
      </c>
      <c r="B493" s="204"/>
      <c r="C493" s="204"/>
      <c r="D493" s="204"/>
      <c r="E493" s="204"/>
      <c r="F493" s="204"/>
      <c r="G493" s="74"/>
    </row>
    <row r="494" spans="1:7" s="102" customFormat="1" ht="23.25">
      <c r="A494" s="205" t="s">
        <v>46</v>
      </c>
      <c r="B494" s="207" t="s">
        <v>72</v>
      </c>
      <c r="C494" s="209" t="s">
        <v>271</v>
      </c>
      <c r="D494" s="210"/>
      <c r="E494" s="209" t="s">
        <v>272</v>
      </c>
      <c r="F494" s="210"/>
      <c r="G494" s="74"/>
    </row>
    <row r="495" spans="1:7" s="102" customFormat="1" ht="23.25">
      <c r="A495" s="206"/>
      <c r="B495" s="208"/>
      <c r="C495" s="211"/>
      <c r="D495" s="212"/>
      <c r="E495" s="211"/>
      <c r="F495" s="212"/>
      <c r="G495" s="74"/>
    </row>
    <row r="496" spans="1:7" s="102" customFormat="1" ht="23.25">
      <c r="A496" s="103" t="s">
        <v>273</v>
      </c>
      <c r="B496" s="112" t="s">
        <v>297</v>
      </c>
      <c r="C496" s="201">
        <v>89104</v>
      </c>
      <c r="D496" s="202"/>
      <c r="E496" s="201"/>
      <c r="F496" s="202"/>
      <c r="G496" s="74"/>
    </row>
    <row r="497" spans="1:7" s="102" customFormat="1" ht="23.25">
      <c r="A497" s="110" t="s">
        <v>274</v>
      </c>
      <c r="B497" s="113" t="s">
        <v>298</v>
      </c>
      <c r="C497" s="193">
        <v>3124856.21</v>
      </c>
      <c r="D497" s="194"/>
      <c r="E497" s="193"/>
      <c r="F497" s="194"/>
      <c r="G497" s="74"/>
    </row>
    <row r="498" spans="1:7" s="102" customFormat="1" ht="23.25">
      <c r="A498" s="110" t="s">
        <v>275</v>
      </c>
      <c r="B498" s="113" t="s">
        <v>298</v>
      </c>
      <c r="C498" s="193">
        <v>213566.61</v>
      </c>
      <c r="D498" s="194"/>
      <c r="E498" s="193"/>
      <c r="F498" s="194"/>
      <c r="G498" s="74"/>
    </row>
    <row r="499" spans="1:7" s="102" customFormat="1" ht="23.25">
      <c r="A499" s="103" t="s">
        <v>276</v>
      </c>
      <c r="B499" s="112" t="s">
        <v>298</v>
      </c>
      <c r="C499" s="193">
        <v>55345599.57</v>
      </c>
      <c r="D499" s="194"/>
      <c r="E499" s="193"/>
      <c r="F499" s="194"/>
      <c r="G499" s="74"/>
    </row>
    <row r="500" spans="1:7" s="102" customFormat="1" ht="23.25">
      <c r="A500" s="110" t="s">
        <v>42</v>
      </c>
      <c r="B500" s="111" t="s">
        <v>300</v>
      </c>
      <c r="C500" s="199">
        <v>0</v>
      </c>
      <c r="D500" s="200"/>
      <c r="E500" s="199"/>
      <c r="F500" s="200"/>
      <c r="G500" s="74"/>
    </row>
    <row r="501" spans="1:7" s="102" customFormat="1" ht="23.25">
      <c r="A501" s="116" t="s">
        <v>40</v>
      </c>
      <c r="B501" s="117" t="s">
        <v>300</v>
      </c>
      <c r="C501" s="201">
        <v>0</v>
      </c>
      <c r="D501" s="202"/>
      <c r="E501" s="201"/>
      <c r="F501" s="202"/>
      <c r="G501" s="74"/>
    </row>
    <row r="502" spans="1:7" s="102" customFormat="1" ht="23.25">
      <c r="A502" s="110" t="s">
        <v>277</v>
      </c>
      <c r="B502" s="118"/>
      <c r="C502" s="193">
        <v>6000</v>
      </c>
      <c r="D502" s="194"/>
      <c r="E502" s="193"/>
      <c r="F502" s="194"/>
      <c r="G502" s="74"/>
    </row>
    <row r="503" spans="1:7" s="102" customFormat="1" ht="23.25">
      <c r="A503" s="119" t="s">
        <v>55</v>
      </c>
      <c r="B503" s="120" t="s">
        <v>54</v>
      </c>
      <c r="C503" s="199">
        <v>540440</v>
      </c>
      <c r="D503" s="200"/>
      <c r="E503" s="199"/>
      <c r="F503" s="200"/>
      <c r="G503" s="74"/>
    </row>
    <row r="504" spans="1:7" s="102" customFormat="1" ht="23.25">
      <c r="A504" s="110" t="s">
        <v>57</v>
      </c>
      <c r="B504" s="118"/>
      <c r="C504" s="193">
        <v>180000</v>
      </c>
      <c r="D504" s="194"/>
      <c r="E504" s="193"/>
      <c r="F504" s="194"/>
      <c r="G504" s="74"/>
    </row>
    <row r="505" spans="1:7" s="102" customFormat="1" ht="23.25">
      <c r="A505" s="110" t="s">
        <v>278</v>
      </c>
      <c r="B505" s="118"/>
      <c r="C505" s="193">
        <v>710000</v>
      </c>
      <c r="D505" s="194"/>
      <c r="E505" s="193"/>
      <c r="F505" s="194"/>
      <c r="G505" s="74"/>
    </row>
    <row r="506" spans="1:7" s="102" customFormat="1" ht="23.25">
      <c r="A506" s="110" t="s">
        <v>279</v>
      </c>
      <c r="B506" s="118"/>
      <c r="C506" s="193">
        <v>9073</v>
      </c>
      <c r="D506" s="194"/>
      <c r="E506" s="193"/>
      <c r="F506" s="194"/>
      <c r="G506" s="74"/>
    </row>
    <row r="507" spans="1:7" s="102" customFormat="1" ht="23.25">
      <c r="A507" s="110" t="s">
        <v>58</v>
      </c>
      <c r="B507" s="113" t="s">
        <v>302</v>
      </c>
      <c r="C507" s="193">
        <v>869040</v>
      </c>
      <c r="D507" s="194"/>
      <c r="E507" s="193"/>
      <c r="F507" s="194"/>
      <c r="G507" s="74"/>
    </row>
    <row r="508" spans="1:7" s="102" customFormat="1" ht="23.25">
      <c r="A508" s="110" t="s">
        <v>59</v>
      </c>
      <c r="B508" s="118">
        <v>100</v>
      </c>
      <c r="C508" s="193">
        <v>4348870.05</v>
      </c>
      <c r="D508" s="194"/>
      <c r="E508" s="193"/>
      <c r="F508" s="194"/>
      <c r="G508" s="74"/>
    </row>
    <row r="509" spans="1:7" s="102" customFormat="1" ht="23.25">
      <c r="A509" s="110" t="s">
        <v>60</v>
      </c>
      <c r="B509" s="118">
        <v>120</v>
      </c>
      <c r="C509" s="193">
        <v>212055</v>
      </c>
      <c r="D509" s="194"/>
      <c r="E509" s="193"/>
      <c r="F509" s="194"/>
      <c r="G509" s="74"/>
    </row>
    <row r="510" spans="1:7" s="102" customFormat="1" ht="23.25">
      <c r="A510" s="110" t="s">
        <v>61</v>
      </c>
      <c r="B510" s="118">
        <v>130</v>
      </c>
      <c r="C510" s="193">
        <v>2463287.31</v>
      </c>
      <c r="D510" s="194"/>
      <c r="E510" s="193"/>
      <c r="F510" s="194"/>
      <c r="G510" s="74"/>
    </row>
    <row r="511" spans="1:7" s="102" customFormat="1" ht="23.25">
      <c r="A511" s="110" t="s">
        <v>62</v>
      </c>
      <c r="B511" s="118">
        <v>200</v>
      </c>
      <c r="C511" s="193">
        <v>310068.25</v>
      </c>
      <c r="D511" s="194"/>
      <c r="E511" s="193"/>
      <c r="F511" s="194"/>
      <c r="G511" s="74"/>
    </row>
    <row r="512" spans="1:7" s="102" customFormat="1" ht="23.25">
      <c r="A512" s="110" t="s">
        <v>63</v>
      </c>
      <c r="B512" s="118">
        <v>250</v>
      </c>
      <c r="C512" s="193">
        <v>6008473.97</v>
      </c>
      <c r="D512" s="194"/>
      <c r="E512" s="193"/>
      <c r="F512" s="194"/>
      <c r="G512" s="74"/>
    </row>
    <row r="513" spans="1:7" s="102" customFormat="1" ht="23.25">
      <c r="A513" s="110" t="s">
        <v>64</v>
      </c>
      <c r="B513" s="118">
        <v>270</v>
      </c>
      <c r="C513" s="193">
        <v>2362410.99</v>
      </c>
      <c r="D513" s="194"/>
      <c r="E513" s="193"/>
      <c r="F513" s="194"/>
      <c r="G513" s="74"/>
    </row>
    <row r="514" spans="1:7" s="102" customFormat="1" ht="23.25">
      <c r="A514" s="110" t="s">
        <v>65</v>
      </c>
      <c r="B514" s="118">
        <v>300</v>
      </c>
      <c r="C514" s="193">
        <v>611437.54</v>
      </c>
      <c r="D514" s="194"/>
      <c r="E514" s="193"/>
      <c r="F514" s="194"/>
      <c r="G514" s="74"/>
    </row>
    <row r="515" spans="1:7" s="102" customFormat="1" ht="23.25">
      <c r="A515" s="110" t="s">
        <v>66</v>
      </c>
      <c r="B515" s="118">
        <v>400</v>
      </c>
      <c r="C515" s="193">
        <v>1950593.44</v>
      </c>
      <c r="D515" s="194"/>
      <c r="E515" s="193"/>
      <c r="F515" s="194"/>
      <c r="G515" s="74"/>
    </row>
    <row r="516" spans="1:7" s="102" customFormat="1" ht="23.25">
      <c r="A516" s="110" t="s">
        <v>67</v>
      </c>
      <c r="B516" s="118">
        <v>450</v>
      </c>
      <c r="C516" s="193">
        <v>565016.94</v>
      </c>
      <c r="D516" s="194"/>
      <c r="E516" s="193"/>
      <c r="F516" s="194"/>
      <c r="G516" s="74"/>
    </row>
    <row r="517" spans="1:7" s="102" customFormat="1" ht="23.25">
      <c r="A517" s="110" t="s">
        <v>68</v>
      </c>
      <c r="B517" s="118">
        <v>500</v>
      </c>
      <c r="C517" s="193">
        <v>842823</v>
      </c>
      <c r="D517" s="194"/>
      <c r="E517" s="193"/>
      <c r="F517" s="194"/>
      <c r="G517" s="74"/>
    </row>
    <row r="518" spans="1:7" s="102" customFormat="1" ht="23.25">
      <c r="A518" s="110" t="s">
        <v>280</v>
      </c>
      <c r="B518" s="118">
        <v>550</v>
      </c>
      <c r="C518" s="193">
        <v>0</v>
      </c>
      <c r="D518" s="194"/>
      <c r="E518" s="193"/>
      <c r="F518" s="194"/>
      <c r="G518" s="74"/>
    </row>
    <row r="519" spans="1:7" s="102" customFormat="1" ht="23.25">
      <c r="A519" s="110" t="s">
        <v>39</v>
      </c>
      <c r="B519" s="118"/>
      <c r="C519" s="193">
        <v>57504</v>
      </c>
      <c r="D519" s="194"/>
      <c r="E519" s="193"/>
      <c r="F519" s="194"/>
      <c r="G519" s="74"/>
    </row>
    <row r="520" spans="1:7" s="102" customFormat="1" ht="23.25">
      <c r="A520" s="110" t="s">
        <v>281</v>
      </c>
      <c r="B520" s="118">
        <v>821</v>
      </c>
      <c r="C520" s="193"/>
      <c r="D520" s="194"/>
      <c r="E520" s="193">
        <v>40303552.7</v>
      </c>
      <c r="F520" s="194"/>
      <c r="G520" s="74"/>
    </row>
    <row r="521" spans="1:7" s="102" customFormat="1" ht="23.25">
      <c r="A521" s="110" t="s">
        <v>282</v>
      </c>
      <c r="B521" s="118">
        <v>900</v>
      </c>
      <c r="C521" s="193"/>
      <c r="D521" s="194"/>
      <c r="E521" s="193">
        <v>529630.11</v>
      </c>
      <c r="F521" s="194"/>
      <c r="G521" s="74"/>
    </row>
    <row r="522" spans="1:7" s="102" customFormat="1" ht="23.25">
      <c r="A522" s="110" t="s">
        <v>31</v>
      </c>
      <c r="B522" s="118">
        <v>600</v>
      </c>
      <c r="C522" s="114"/>
      <c r="D522" s="115"/>
      <c r="E522" s="193">
        <v>0</v>
      </c>
      <c r="F522" s="194"/>
      <c r="G522" s="74"/>
    </row>
    <row r="523" spans="1:7" s="102" customFormat="1" ht="23.25">
      <c r="A523" s="110" t="s">
        <v>32</v>
      </c>
      <c r="B523" s="118"/>
      <c r="C523" s="114"/>
      <c r="D523" s="115"/>
      <c r="E523" s="193">
        <v>1204000</v>
      </c>
      <c r="F523" s="194"/>
      <c r="G523" s="74"/>
    </row>
    <row r="524" spans="1:7" s="102" customFormat="1" ht="23.25">
      <c r="A524" s="110" t="s">
        <v>34</v>
      </c>
      <c r="B524" s="118"/>
      <c r="C524" s="193"/>
      <c r="D524" s="194"/>
      <c r="E524" s="193">
        <v>570720</v>
      </c>
      <c r="F524" s="194"/>
      <c r="G524" s="74"/>
    </row>
    <row r="525" spans="1:7" s="102" customFormat="1" ht="23.25">
      <c r="A525" s="110" t="s">
        <v>56</v>
      </c>
      <c r="B525" s="118">
        <v>700</v>
      </c>
      <c r="C525" s="114"/>
      <c r="D525" s="115"/>
      <c r="E525" s="193">
        <v>11214330.52</v>
      </c>
      <c r="F525" s="194"/>
      <c r="G525" s="74"/>
    </row>
    <row r="526" spans="1:7" s="102" customFormat="1" ht="23.25">
      <c r="A526" s="110" t="s">
        <v>285</v>
      </c>
      <c r="B526" s="118"/>
      <c r="C526" s="114"/>
      <c r="D526" s="115"/>
      <c r="E526" s="193">
        <v>23081609.94</v>
      </c>
      <c r="F526" s="194"/>
      <c r="G526" s="74"/>
    </row>
    <row r="527" spans="1:7" s="102" customFormat="1" ht="23.25">
      <c r="A527" s="110" t="s">
        <v>286</v>
      </c>
      <c r="B527" s="118"/>
      <c r="C527" s="114"/>
      <c r="D527" s="115"/>
      <c r="E527" s="193">
        <v>923566.61</v>
      </c>
      <c r="F527" s="194"/>
      <c r="G527" s="74"/>
    </row>
    <row r="528" spans="1:7" s="102" customFormat="1" ht="23.25">
      <c r="A528" s="110" t="s">
        <v>287</v>
      </c>
      <c r="B528" s="118">
        <v>3000</v>
      </c>
      <c r="C528" s="114"/>
      <c r="D528" s="115"/>
      <c r="E528" s="193">
        <v>2554400</v>
      </c>
      <c r="F528" s="194"/>
      <c r="G528" s="74"/>
    </row>
    <row r="529" spans="1:7" s="102" customFormat="1" ht="23.25">
      <c r="A529" s="110" t="s">
        <v>288</v>
      </c>
      <c r="B529" s="118">
        <v>3000</v>
      </c>
      <c r="C529" s="114"/>
      <c r="D529" s="115"/>
      <c r="E529" s="193">
        <v>235500</v>
      </c>
      <c r="F529" s="194"/>
      <c r="G529" s="74"/>
    </row>
    <row r="530" spans="1:7" s="102" customFormat="1" ht="23.25">
      <c r="A530" s="110" t="s">
        <v>290</v>
      </c>
      <c r="B530" s="118">
        <v>3000</v>
      </c>
      <c r="C530" s="114"/>
      <c r="D530" s="115"/>
      <c r="E530" s="193">
        <v>185410</v>
      </c>
      <c r="F530" s="194"/>
      <c r="G530" s="74"/>
    </row>
    <row r="531" spans="1:7" s="102" customFormat="1" ht="23.25">
      <c r="A531" s="122" t="s">
        <v>291</v>
      </c>
      <c r="B531" s="123">
        <v>3000</v>
      </c>
      <c r="C531" s="195"/>
      <c r="D531" s="196"/>
      <c r="E531" s="195">
        <v>17500</v>
      </c>
      <c r="F531" s="196"/>
      <c r="G531" s="74"/>
    </row>
    <row r="532" spans="1:7" s="102" customFormat="1" ht="24" thickBot="1">
      <c r="A532" s="74"/>
      <c r="B532" s="79"/>
      <c r="C532" s="197">
        <f>SUM(C496:D531)</f>
        <v>80820219.88</v>
      </c>
      <c r="D532" s="198"/>
      <c r="E532" s="197">
        <f>SUM(E496:F531)</f>
        <v>80820219.88</v>
      </c>
      <c r="F532" s="198"/>
      <c r="G532" s="74"/>
    </row>
    <row r="533" spans="1:7" s="102" customFormat="1" ht="24" thickTop="1">
      <c r="A533" s="74"/>
      <c r="B533" s="79"/>
      <c r="C533" s="108"/>
      <c r="D533" s="108"/>
      <c r="E533" s="108"/>
      <c r="F533" s="108"/>
      <c r="G533" s="74"/>
    </row>
    <row r="534" spans="1:7" s="102" customFormat="1" ht="23.25">
      <c r="A534" s="74"/>
      <c r="B534" s="79"/>
      <c r="C534" s="108"/>
      <c r="D534" s="108"/>
      <c r="E534" s="108"/>
      <c r="F534" s="108"/>
      <c r="G534" s="74"/>
    </row>
    <row r="535" spans="1:7" s="102" customFormat="1" ht="23.25">
      <c r="A535" s="1" t="s">
        <v>10</v>
      </c>
      <c r="B535" s="1"/>
      <c r="C535" s="1"/>
      <c r="D535" s="1"/>
      <c r="E535" s="1"/>
      <c r="F535" s="1"/>
      <c r="G535" s="74"/>
    </row>
    <row r="536" spans="1:7" s="102" customFormat="1" ht="23.25">
      <c r="A536" s="1" t="s">
        <v>180</v>
      </c>
      <c r="B536" s="1"/>
      <c r="C536" s="1"/>
      <c r="D536" s="1"/>
      <c r="E536" s="1"/>
      <c r="F536" s="1"/>
      <c r="G536" s="74"/>
    </row>
    <row r="537" spans="1:7" s="102" customFormat="1" ht="23.25">
      <c r="A537" s="192" t="s">
        <v>181</v>
      </c>
      <c r="B537" s="192"/>
      <c r="C537" s="192"/>
      <c r="D537" s="192"/>
      <c r="E537" s="192"/>
      <c r="F537" s="192"/>
      <c r="G537" s="74"/>
    </row>
    <row r="538" spans="1:7" s="102" customFormat="1" ht="23.25">
      <c r="A538" s="109"/>
      <c r="B538" s="109"/>
      <c r="C538" s="109"/>
      <c r="D538" s="109"/>
      <c r="E538" s="109"/>
      <c r="F538" s="109"/>
      <c r="G538" s="74"/>
    </row>
    <row r="539" spans="1:7" s="102" customFormat="1" ht="23.25">
      <c r="A539" s="109"/>
      <c r="B539" s="109"/>
      <c r="C539" s="109"/>
      <c r="D539" s="109"/>
      <c r="E539" s="109"/>
      <c r="F539" s="109"/>
      <c r="G539" s="74"/>
    </row>
    <row r="540" spans="1:7" s="102" customFormat="1" ht="23.25">
      <c r="A540" s="203" t="s">
        <v>268</v>
      </c>
      <c r="B540" s="203"/>
      <c r="C540" s="203"/>
      <c r="D540" s="203"/>
      <c r="E540" s="203"/>
      <c r="F540" s="203"/>
      <c r="G540" s="74"/>
    </row>
    <row r="541" spans="1:7" s="102" customFormat="1" ht="23.25">
      <c r="A541" s="203" t="s">
        <v>269</v>
      </c>
      <c r="B541" s="203"/>
      <c r="C541" s="203"/>
      <c r="D541" s="203"/>
      <c r="E541" s="203"/>
      <c r="F541" s="203"/>
      <c r="G541" s="74"/>
    </row>
    <row r="542" spans="1:7" s="102" customFormat="1" ht="23.25">
      <c r="A542" s="204" t="s">
        <v>308</v>
      </c>
      <c r="B542" s="204"/>
      <c r="C542" s="204"/>
      <c r="D542" s="204"/>
      <c r="E542" s="204"/>
      <c r="F542" s="204"/>
      <c r="G542" s="74"/>
    </row>
    <row r="543" spans="1:7" s="102" customFormat="1" ht="23.25">
      <c r="A543" s="205" t="s">
        <v>46</v>
      </c>
      <c r="B543" s="207" t="s">
        <v>72</v>
      </c>
      <c r="C543" s="209" t="s">
        <v>271</v>
      </c>
      <c r="D543" s="210"/>
      <c r="E543" s="209" t="s">
        <v>272</v>
      </c>
      <c r="F543" s="210"/>
      <c r="G543" s="74"/>
    </row>
    <row r="544" spans="1:7" s="102" customFormat="1" ht="23.25">
      <c r="A544" s="206"/>
      <c r="B544" s="208"/>
      <c r="C544" s="211"/>
      <c r="D544" s="212"/>
      <c r="E544" s="211"/>
      <c r="F544" s="212"/>
      <c r="G544" s="74"/>
    </row>
    <row r="545" spans="1:7" s="102" customFormat="1" ht="23.25">
      <c r="A545" s="103" t="s">
        <v>273</v>
      </c>
      <c r="B545" s="112" t="s">
        <v>297</v>
      </c>
      <c r="C545" s="201">
        <v>0</v>
      </c>
      <c r="D545" s="202"/>
      <c r="E545" s="201"/>
      <c r="F545" s="202"/>
      <c r="G545" s="74"/>
    </row>
    <row r="546" spans="1:7" s="102" customFormat="1" ht="23.25">
      <c r="A546" s="110" t="s">
        <v>274</v>
      </c>
      <c r="B546" s="113" t="s">
        <v>298</v>
      </c>
      <c r="C546" s="193">
        <v>3017556.21</v>
      </c>
      <c r="D546" s="194"/>
      <c r="E546" s="193"/>
      <c r="F546" s="194"/>
      <c r="G546" s="74"/>
    </row>
    <row r="547" spans="1:7" s="102" customFormat="1" ht="23.25">
      <c r="A547" s="110" t="s">
        <v>275</v>
      </c>
      <c r="B547" s="113" t="s">
        <v>298</v>
      </c>
      <c r="C547" s="193">
        <v>221566.61</v>
      </c>
      <c r="D547" s="194"/>
      <c r="E547" s="193"/>
      <c r="F547" s="194"/>
      <c r="G547" s="74"/>
    </row>
    <row r="548" spans="1:7" s="102" customFormat="1" ht="23.25">
      <c r="A548" s="103" t="s">
        <v>276</v>
      </c>
      <c r="B548" s="112" t="s">
        <v>298</v>
      </c>
      <c r="C548" s="193">
        <v>54926035.51</v>
      </c>
      <c r="D548" s="194"/>
      <c r="E548" s="193"/>
      <c r="F548" s="194"/>
      <c r="G548" s="74"/>
    </row>
    <row r="549" spans="1:7" s="102" customFormat="1" ht="23.25">
      <c r="A549" s="110" t="s">
        <v>42</v>
      </c>
      <c r="B549" s="111" t="s">
        <v>300</v>
      </c>
      <c r="C549" s="199">
        <v>0</v>
      </c>
      <c r="D549" s="200"/>
      <c r="E549" s="199"/>
      <c r="F549" s="200"/>
      <c r="G549" s="74"/>
    </row>
    <row r="550" spans="1:7" s="102" customFormat="1" ht="23.25">
      <c r="A550" s="116" t="s">
        <v>40</v>
      </c>
      <c r="B550" s="117" t="s">
        <v>300</v>
      </c>
      <c r="C550" s="201">
        <v>0</v>
      </c>
      <c r="D550" s="202"/>
      <c r="E550" s="201"/>
      <c r="F550" s="202"/>
      <c r="G550" s="74"/>
    </row>
    <row r="551" spans="1:7" s="102" customFormat="1" ht="23.25">
      <c r="A551" s="110" t="s">
        <v>277</v>
      </c>
      <c r="B551" s="118"/>
      <c r="C551" s="193">
        <v>6000</v>
      </c>
      <c r="D551" s="194"/>
      <c r="E551" s="193"/>
      <c r="F551" s="194"/>
      <c r="G551" s="74"/>
    </row>
    <row r="552" spans="1:7" s="102" customFormat="1" ht="23.25">
      <c r="A552" s="119" t="s">
        <v>55</v>
      </c>
      <c r="B552" s="120" t="s">
        <v>54</v>
      </c>
      <c r="C552" s="199">
        <v>3500</v>
      </c>
      <c r="D552" s="200"/>
      <c r="E552" s="199"/>
      <c r="F552" s="200"/>
      <c r="G552" s="74"/>
    </row>
    <row r="553" spans="1:7" s="102" customFormat="1" ht="23.25">
      <c r="A553" s="110" t="s">
        <v>57</v>
      </c>
      <c r="B553" s="118"/>
      <c r="C553" s="193">
        <v>60000</v>
      </c>
      <c r="D553" s="194"/>
      <c r="E553" s="193"/>
      <c r="F553" s="194"/>
      <c r="G553" s="74"/>
    </row>
    <row r="554" spans="1:7" s="102" customFormat="1" ht="23.25">
      <c r="A554" s="110" t="s">
        <v>278</v>
      </c>
      <c r="B554" s="118"/>
      <c r="C554" s="193">
        <v>702000</v>
      </c>
      <c r="D554" s="194"/>
      <c r="E554" s="193"/>
      <c r="F554" s="194"/>
      <c r="G554" s="74"/>
    </row>
    <row r="555" spans="1:7" s="102" customFormat="1" ht="23.25">
      <c r="A555" s="110" t="s">
        <v>279</v>
      </c>
      <c r="B555" s="118"/>
      <c r="C555" s="193">
        <v>9073</v>
      </c>
      <c r="D555" s="194"/>
      <c r="E555" s="193"/>
      <c r="F555" s="194"/>
      <c r="G555" s="74"/>
    </row>
    <row r="556" spans="1:7" s="102" customFormat="1" ht="23.25">
      <c r="A556" s="110" t="s">
        <v>58</v>
      </c>
      <c r="B556" s="113" t="s">
        <v>302</v>
      </c>
      <c r="C556" s="193">
        <v>913256</v>
      </c>
      <c r="D556" s="194"/>
      <c r="E556" s="193"/>
      <c r="F556" s="194"/>
      <c r="G556" s="74"/>
    </row>
    <row r="557" spans="1:7" s="102" customFormat="1" ht="23.25">
      <c r="A557" s="110" t="s">
        <v>59</v>
      </c>
      <c r="B557" s="118">
        <v>100</v>
      </c>
      <c r="C557" s="193">
        <v>4894800.05</v>
      </c>
      <c r="D557" s="194"/>
      <c r="E557" s="193"/>
      <c r="F557" s="194"/>
      <c r="G557" s="74"/>
    </row>
    <row r="558" spans="1:7" s="102" customFormat="1" ht="23.25">
      <c r="A558" s="110" t="s">
        <v>60</v>
      </c>
      <c r="B558" s="118">
        <v>120</v>
      </c>
      <c r="C558" s="193">
        <v>235750</v>
      </c>
      <c r="D558" s="194"/>
      <c r="E558" s="193"/>
      <c r="F558" s="194"/>
      <c r="G558" s="74"/>
    </row>
    <row r="559" spans="1:7" s="102" customFormat="1" ht="23.25">
      <c r="A559" s="110" t="s">
        <v>61</v>
      </c>
      <c r="B559" s="118">
        <v>130</v>
      </c>
      <c r="C559" s="193">
        <v>2732499.31</v>
      </c>
      <c r="D559" s="194"/>
      <c r="E559" s="193"/>
      <c r="F559" s="194"/>
      <c r="G559" s="74"/>
    </row>
    <row r="560" spans="1:7" s="102" customFormat="1" ht="23.25">
      <c r="A560" s="110" t="s">
        <v>62</v>
      </c>
      <c r="B560" s="118">
        <v>200</v>
      </c>
      <c r="C560" s="193">
        <v>337483.25</v>
      </c>
      <c r="D560" s="194"/>
      <c r="E560" s="193"/>
      <c r="F560" s="194"/>
      <c r="G560" s="74"/>
    </row>
    <row r="561" spans="1:7" s="102" customFormat="1" ht="23.25">
      <c r="A561" s="110" t="s">
        <v>63</v>
      </c>
      <c r="B561" s="118">
        <v>250</v>
      </c>
      <c r="C561" s="193">
        <v>6349174.58</v>
      </c>
      <c r="D561" s="194"/>
      <c r="E561" s="193"/>
      <c r="F561" s="194"/>
      <c r="G561" s="74"/>
    </row>
    <row r="562" spans="1:7" s="102" customFormat="1" ht="23.25">
      <c r="A562" s="110" t="s">
        <v>64</v>
      </c>
      <c r="B562" s="118">
        <v>270</v>
      </c>
      <c r="C562" s="193">
        <v>2631111.39</v>
      </c>
      <c r="D562" s="194"/>
      <c r="E562" s="193"/>
      <c r="F562" s="194"/>
      <c r="G562" s="74"/>
    </row>
    <row r="563" spans="1:7" s="102" customFormat="1" ht="23.25">
      <c r="A563" s="110" t="s">
        <v>65</v>
      </c>
      <c r="B563" s="118">
        <v>300</v>
      </c>
      <c r="C563" s="193">
        <v>675829.65</v>
      </c>
      <c r="D563" s="194"/>
      <c r="E563" s="193"/>
      <c r="F563" s="194"/>
      <c r="G563" s="74"/>
    </row>
    <row r="564" spans="1:7" s="102" customFormat="1" ht="23.25">
      <c r="A564" s="110" t="s">
        <v>66</v>
      </c>
      <c r="B564" s="118">
        <v>400</v>
      </c>
      <c r="C564" s="193">
        <v>2594671.65</v>
      </c>
      <c r="D564" s="194"/>
      <c r="E564" s="193"/>
      <c r="F564" s="194"/>
      <c r="G564" s="74"/>
    </row>
    <row r="565" spans="1:7" s="102" customFormat="1" ht="23.25">
      <c r="A565" s="110" t="s">
        <v>67</v>
      </c>
      <c r="B565" s="118">
        <v>450</v>
      </c>
      <c r="C565" s="193">
        <v>664516.94</v>
      </c>
      <c r="D565" s="194"/>
      <c r="E565" s="193"/>
      <c r="F565" s="194"/>
      <c r="G565" s="74"/>
    </row>
    <row r="566" spans="1:7" s="102" customFormat="1" ht="23.25">
      <c r="A566" s="110" t="s">
        <v>68</v>
      </c>
      <c r="B566" s="118">
        <v>500</v>
      </c>
      <c r="C566" s="193">
        <v>1567123</v>
      </c>
      <c r="D566" s="194"/>
      <c r="E566" s="193"/>
      <c r="F566" s="194"/>
      <c r="G566" s="74"/>
    </row>
    <row r="567" spans="1:7" s="102" customFormat="1" ht="23.25">
      <c r="A567" s="110" t="s">
        <v>280</v>
      </c>
      <c r="B567" s="118">
        <v>550</v>
      </c>
      <c r="C567" s="193">
        <v>0</v>
      </c>
      <c r="D567" s="194"/>
      <c r="E567" s="193"/>
      <c r="F567" s="194"/>
      <c r="G567" s="74"/>
    </row>
    <row r="568" spans="1:7" s="102" customFormat="1" ht="23.25">
      <c r="A568" s="110" t="s">
        <v>39</v>
      </c>
      <c r="B568" s="118"/>
      <c r="C568" s="193">
        <v>0</v>
      </c>
      <c r="D568" s="194"/>
      <c r="E568" s="193"/>
      <c r="F568" s="194"/>
      <c r="G568" s="74"/>
    </row>
    <row r="569" spans="1:7" s="102" customFormat="1" ht="23.25">
      <c r="A569" s="110" t="s">
        <v>281</v>
      </c>
      <c r="B569" s="118">
        <v>821</v>
      </c>
      <c r="C569" s="193"/>
      <c r="D569" s="194"/>
      <c r="E569" s="193">
        <v>44284103.67</v>
      </c>
      <c r="F569" s="194"/>
      <c r="G569" s="74"/>
    </row>
    <row r="570" spans="1:7" s="102" customFormat="1" ht="23.25">
      <c r="A570" s="110" t="s">
        <v>282</v>
      </c>
      <c r="B570" s="118">
        <v>900</v>
      </c>
      <c r="C570" s="193"/>
      <c r="D570" s="194"/>
      <c r="E570" s="193">
        <v>929206.41</v>
      </c>
      <c r="F570" s="194"/>
      <c r="G570" s="74"/>
    </row>
    <row r="571" spans="1:7" s="102" customFormat="1" ht="23.25">
      <c r="A571" s="110" t="s">
        <v>31</v>
      </c>
      <c r="B571" s="118">
        <v>600</v>
      </c>
      <c r="C571" s="114"/>
      <c r="D571" s="115"/>
      <c r="E571" s="193">
        <v>0</v>
      </c>
      <c r="F571" s="194"/>
      <c r="G571" s="74"/>
    </row>
    <row r="572" spans="1:7" s="102" customFormat="1" ht="23.25">
      <c r="A572" s="110" t="s">
        <v>32</v>
      </c>
      <c r="B572" s="118"/>
      <c r="C572" s="114"/>
      <c r="D572" s="115"/>
      <c r="E572" s="193">
        <v>6000</v>
      </c>
      <c r="F572" s="194"/>
      <c r="G572" s="74"/>
    </row>
    <row r="573" spans="1:7" s="102" customFormat="1" ht="23.25">
      <c r="A573" s="110" t="s">
        <v>34</v>
      </c>
      <c r="B573" s="118"/>
      <c r="C573" s="193"/>
      <c r="D573" s="194"/>
      <c r="E573" s="193">
        <v>570720</v>
      </c>
      <c r="F573" s="194"/>
      <c r="G573" s="74"/>
    </row>
    <row r="574" spans="1:7" s="102" customFormat="1" ht="23.25">
      <c r="A574" s="110" t="s">
        <v>56</v>
      </c>
      <c r="B574" s="118">
        <v>700</v>
      </c>
      <c r="C574" s="114"/>
      <c r="D574" s="115"/>
      <c r="E574" s="193">
        <v>11214330.52</v>
      </c>
      <c r="F574" s="194"/>
      <c r="G574" s="74"/>
    </row>
    <row r="575" spans="1:7" s="102" customFormat="1" ht="23.25">
      <c r="A575" s="110" t="s">
        <v>285</v>
      </c>
      <c r="B575" s="118"/>
      <c r="C575" s="114"/>
      <c r="D575" s="115"/>
      <c r="E575" s="193">
        <v>23081609.94</v>
      </c>
      <c r="F575" s="194"/>
      <c r="G575" s="74"/>
    </row>
    <row r="576" spans="1:7" s="102" customFormat="1" ht="23.25">
      <c r="A576" s="110" t="s">
        <v>286</v>
      </c>
      <c r="B576" s="118"/>
      <c r="C576" s="114"/>
      <c r="D576" s="115"/>
      <c r="E576" s="193">
        <v>923566.61</v>
      </c>
      <c r="F576" s="194"/>
      <c r="G576" s="74"/>
    </row>
    <row r="577" spans="1:7" s="102" customFormat="1" ht="23.25">
      <c r="A577" s="110" t="s">
        <v>287</v>
      </c>
      <c r="B577" s="118">
        <v>3000</v>
      </c>
      <c r="C577" s="114"/>
      <c r="D577" s="115"/>
      <c r="E577" s="193">
        <v>1386800</v>
      </c>
      <c r="F577" s="194"/>
      <c r="G577" s="74"/>
    </row>
    <row r="578" spans="1:7" s="102" customFormat="1" ht="23.25">
      <c r="A578" s="110" t="s">
        <v>288</v>
      </c>
      <c r="B578" s="118">
        <v>3000</v>
      </c>
      <c r="C578" s="114"/>
      <c r="D578" s="115"/>
      <c r="E578" s="193">
        <v>142000</v>
      </c>
      <c r="F578" s="194"/>
      <c r="G578" s="74"/>
    </row>
    <row r="579" spans="1:7" s="102" customFormat="1" ht="23.25">
      <c r="A579" s="110" t="s">
        <v>290</v>
      </c>
      <c r="B579" s="118">
        <v>3000</v>
      </c>
      <c r="C579" s="114"/>
      <c r="D579" s="115"/>
      <c r="E579" s="193">
        <v>3610</v>
      </c>
      <c r="F579" s="194"/>
      <c r="G579" s="74"/>
    </row>
    <row r="580" spans="1:7" s="102" customFormat="1" ht="23.25">
      <c r="A580" s="122" t="s">
        <v>291</v>
      </c>
      <c r="B580" s="123">
        <v>3000</v>
      </c>
      <c r="C580" s="195"/>
      <c r="D580" s="196"/>
      <c r="E580" s="195">
        <v>0</v>
      </c>
      <c r="F580" s="196"/>
      <c r="G580" s="74"/>
    </row>
    <row r="581" spans="1:7" s="102" customFormat="1" ht="24" thickBot="1">
      <c r="A581" s="74"/>
      <c r="B581" s="79"/>
      <c r="C581" s="197">
        <f>SUM(C545:D580)</f>
        <v>82541947.15</v>
      </c>
      <c r="D581" s="198"/>
      <c r="E581" s="197">
        <f>SUM(E545:F580)</f>
        <v>82541947.14999999</v>
      </c>
      <c r="F581" s="198"/>
      <c r="G581" s="74"/>
    </row>
    <row r="582" spans="1:7" s="102" customFormat="1" ht="24" thickTop="1">
      <c r="A582" s="74"/>
      <c r="B582" s="79"/>
      <c r="C582" s="108"/>
      <c r="D582" s="108"/>
      <c r="E582" s="108"/>
      <c r="F582" s="108"/>
      <c r="G582" s="74"/>
    </row>
    <row r="583" spans="1:7" s="102" customFormat="1" ht="23.25">
      <c r="A583" s="74"/>
      <c r="B583" s="79"/>
      <c r="C583" s="108"/>
      <c r="D583" s="108"/>
      <c r="E583" s="108"/>
      <c r="F583" s="108"/>
      <c r="G583" s="74"/>
    </row>
    <row r="584" spans="1:7" s="102" customFormat="1" ht="23.25">
      <c r="A584" s="1" t="s">
        <v>10</v>
      </c>
      <c r="B584" s="1"/>
      <c r="C584" s="1"/>
      <c r="D584" s="1"/>
      <c r="E584" s="1"/>
      <c r="F584" s="1"/>
      <c r="G584" s="74"/>
    </row>
    <row r="585" spans="1:7" s="102" customFormat="1" ht="23.25">
      <c r="A585" s="1" t="s">
        <v>180</v>
      </c>
      <c r="B585" s="1"/>
      <c r="C585" s="1"/>
      <c r="D585" s="1"/>
      <c r="E585" s="1"/>
      <c r="F585" s="1"/>
      <c r="G585" s="74"/>
    </row>
    <row r="586" spans="1:7" s="102" customFormat="1" ht="23.25">
      <c r="A586" s="192" t="s">
        <v>181</v>
      </c>
      <c r="B586" s="192"/>
      <c r="C586" s="192"/>
      <c r="D586" s="192"/>
      <c r="E586" s="192"/>
      <c r="F586" s="192"/>
      <c r="G586" s="74"/>
    </row>
    <row r="587" spans="1:7" s="102" customFormat="1" ht="23.25">
      <c r="A587" s="109"/>
      <c r="B587" s="109"/>
      <c r="C587" s="109"/>
      <c r="D587" s="109"/>
      <c r="E587" s="109"/>
      <c r="F587" s="109"/>
      <c r="G587" s="74"/>
    </row>
    <row r="588" spans="1:7" s="102" customFormat="1" ht="23.25">
      <c r="A588" s="109"/>
      <c r="B588" s="109"/>
      <c r="C588" s="109"/>
      <c r="D588" s="109"/>
      <c r="E588" s="109"/>
      <c r="F588" s="109"/>
      <c r="G588" s="74"/>
    </row>
    <row r="589" spans="1:7" s="102" customFormat="1" ht="23.25">
      <c r="A589" s="203" t="s">
        <v>268</v>
      </c>
      <c r="B589" s="203"/>
      <c r="C589" s="203"/>
      <c r="D589" s="203"/>
      <c r="E589" s="203"/>
      <c r="F589" s="203"/>
      <c r="G589" s="74"/>
    </row>
    <row r="590" spans="1:7" s="102" customFormat="1" ht="23.25">
      <c r="A590" s="203" t="s">
        <v>269</v>
      </c>
      <c r="B590" s="203"/>
      <c r="C590" s="203"/>
      <c r="D590" s="203"/>
      <c r="E590" s="203"/>
      <c r="F590" s="203"/>
      <c r="G590" s="74"/>
    </row>
    <row r="591" spans="1:7" s="102" customFormat="1" ht="23.25">
      <c r="A591" s="204" t="s">
        <v>314</v>
      </c>
      <c r="B591" s="204"/>
      <c r="C591" s="204"/>
      <c r="D591" s="204"/>
      <c r="E591" s="204"/>
      <c r="F591" s="204"/>
      <c r="G591" s="74"/>
    </row>
    <row r="592" spans="1:7" s="102" customFormat="1" ht="23.25">
      <c r="A592" s="205" t="s">
        <v>46</v>
      </c>
      <c r="B592" s="207" t="s">
        <v>72</v>
      </c>
      <c r="C592" s="209" t="s">
        <v>271</v>
      </c>
      <c r="D592" s="210"/>
      <c r="E592" s="209" t="s">
        <v>272</v>
      </c>
      <c r="F592" s="210"/>
      <c r="G592" s="74"/>
    </row>
    <row r="593" spans="1:7" s="102" customFormat="1" ht="23.25">
      <c r="A593" s="206"/>
      <c r="B593" s="208"/>
      <c r="C593" s="211"/>
      <c r="D593" s="212"/>
      <c r="E593" s="211"/>
      <c r="F593" s="212"/>
      <c r="G593" s="74"/>
    </row>
    <row r="594" spans="1:7" s="102" customFormat="1" ht="23.25">
      <c r="A594" s="103" t="s">
        <v>273</v>
      </c>
      <c r="B594" s="112" t="s">
        <v>297</v>
      </c>
      <c r="C594" s="201">
        <v>0</v>
      </c>
      <c r="D594" s="202"/>
      <c r="E594" s="201"/>
      <c r="F594" s="202"/>
      <c r="G594" s="74"/>
    </row>
    <row r="595" spans="1:7" s="102" customFormat="1" ht="23.25">
      <c r="A595" s="110" t="s">
        <v>274</v>
      </c>
      <c r="B595" s="113" t="s">
        <v>298</v>
      </c>
      <c r="C595" s="193">
        <v>2910956.21</v>
      </c>
      <c r="D595" s="194"/>
      <c r="E595" s="193"/>
      <c r="F595" s="194"/>
      <c r="G595" s="74"/>
    </row>
    <row r="596" spans="1:7" s="102" customFormat="1" ht="23.25">
      <c r="A596" s="110" t="s">
        <v>275</v>
      </c>
      <c r="B596" s="113" t="s">
        <v>298</v>
      </c>
      <c r="C596" s="193">
        <v>242022.61</v>
      </c>
      <c r="D596" s="194"/>
      <c r="E596" s="193"/>
      <c r="F596" s="194"/>
      <c r="G596" s="74"/>
    </row>
    <row r="597" spans="1:7" s="102" customFormat="1" ht="23.25">
      <c r="A597" s="103" t="s">
        <v>276</v>
      </c>
      <c r="B597" s="112" t="s">
        <v>298</v>
      </c>
      <c r="C597" s="193">
        <v>53608136.55</v>
      </c>
      <c r="D597" s="194"/>
      <c r="E597" s="193"/>
      <c r="F597" s="194"/>
      <c r="G597" s="74"/>
    </row>
    <row r="598" spans="1:7" s="102" customFormat="1" ht="23.25">
      <c r="A598" s="110" t="s">
        <v>42</v>
      </c>
      <c r="B598" s="111" t="s">
        <v>300</v>
      </c>
      <c r="C598" s="199">
        <v>0</v>
      </c>
      <c r="D598" s="200"/>
      <c r="E598" s="199"/>
      <c r="F598" s="200"/>
      <c r="G598" s="74"/>
    </row>
    <row r="599" spans="1:7" s="102" customFormat="1" ht="23.25">
      <c r="A599" s="116" t="s">
        <v>40</v>
      </c>
      <c r="B599" s="117" t="s">
        <v>300</v>
      </c>
      <c r="C599" s="201">
        <v>0</v>
      </c>
      <c r="D599" s="202"/>
      <c r="E599" s="201"/>
      <c r="F599" s="202"/>
      <c r="G599" s="74"/>
    </row>
    <row r="600" spans="1:7" s="102" customFormat="1" ht="23.25">
      <c r="A600" s="110" t="s">
        <v>277</v>
      </c>
      <c r="B600" s="118"/>
      <c r="C600" s="193">
        <v>6000</v>
      </c>
      <c r="D600" s="194"/>
      <c r="E600" s="193"/>
      <c r="F600" s="194"/>
      <c r="G600" s="74"/>
    </row>
    <row r="601" spans="1:7" s="102" customFormat="1" ht="23.25">
      <c r="A601" s="119" t="s">
        <v>55</v>
      </c>
      <c r="B601" s="120" t="s">
        <v>54</v>
      </c>
      <c r="C601" s="199">
        <v>575600</v>
      </c>
      <c r="D601" s="200"/>
      <c r="E601" s="199"/>
      <c r="F601" s="200"/>
      <c r="G601" s="74"/>
    </row>
    <row r="602" spans="1:7" s="102" customFormat="1" ht="23.25">
      <c r="A602" s="110" t="s">
        <v>57</v>
      </c>
      <c r="B602" s="118"/>
      <c r="C602" s="193">
        <v>120000</v>
      </c>
      <c r="D602" s="194"/>
      <c r="E602" s="193"/>
      <c r="F602" s="194"/>
      <c r="G602" s="74"/>
    </row>
    <row r="603" spans="1:7" s="102" customFormat="1" ht="23.25">
      <c r="A603" s="110" t="s">
        <v>278</v>
      </c>
      <c r="B603" s="118"/>
      <c r="C603" s="193">
        <v>682000</v>
      </c>
      <c r="D603" s="194"/>
      <c r="E603" s="193"/>
      <c r="F603" s="194"/>
      <c r="G603" s="74"/>
    </row>
    <row r="604" spans="1:7" s="102" customFormat="1" ht="23.25">
      <c r="A604" s="110" t="s">
        <v>279</v>
      </c>
      <c r="B604" s="118"/>
      <c r="C604" s="193">
        <v>9073</v>
      </c>
      <c r="D604" s="194"/>
      <c r="E604" s="193"/>
      <c r="F604" s="194"/>
      <c r="G604" s="74"/>
    </row>
    <row r="605" spans="1:7" s="102" customFormat="1" ht="23.25">
      <c r="A605" s="110" t="s">
        <v>58</v>
      </c>
      <c r="B605" s="113" t="s">
        <v>302</v>
      </c>
      <c r="C605" s="193">
        <v>941472</v>
      </c>
      <c r="D605" s="194"/>
      <c r="E605" s="193"/>
      <c r="F605" s="194"/>
      <c r="G605" s="74"/>
    </row>
    <row r="606" spans="1:7" s="102" customFormat="1" ht="23.25">
      <c r="A606" s="110" t="s">
        <v>59</v>
      </c>
      <c r="B606" s="118">
        <v>100</v>
      </c>
      <c r="C606" s="193">
        <v>5464673.68</v>
      </c>
      <c r="D606" s="194"/>
      <c r="E606" s="193"/>
      <c r="F606" s="194"/>
      <c r="G606" s="74"/>
    </row>
    <row r="607" spans="1:7" s="102" customFormat="1" ht="23.25">
      <c r="A607" s="110" t="s">
        <v>60</v>
      </c>
      <c r="B607" s="118">
        <v>120</v>
      </c>
      <c r="C607" s="193">
        <v>259445</v>
      </c>
      <c r="D607" s="194"/>
      <c r="E607" s="193"/>
      <c r="F607" s="194"/>
      <c r="G607" s="74"/>
    </row>
    <row r="608" spans="1:7" s="102" customFormat="1" ht="23.25">
      <c r="A608" s="110" t="s">
        <v>61</v>
      </c>
      <c r="B608" s="118">
        <v>130</v>
      </c>
      <c r="C608" s="193">
        <v>3001711.31</v>
      </c>
      <c r="D608" s="194"/>
      <c r="E608" s="193"/>
      <c r="F608" s="194"/>
      <c r="G608" s="74"/>
    </row>
    <row r="609" spans="1:7" s="102" customFormat="1" ht="23.25">
      <c r="A609" s="110" t="s">
        <v>62</v>
      </c>
      <c r="B609" s="118">
        <v>200</v>
      </c>
      <c r="C609" s="193">
        <v>385442.75</v>
      </c>
      <c r="D609" s="194"/>
      <c r="E609" s="193"/>
      <c r="F609" s="194"/>
      <c r="G609" s="74"/>
    </row>
    <row r="610" spans="1:7" s="102" customFormat="1" ht="23.25">
      <c r="A610" s="110" t="s">
        <v>63</v>
      </c>
      <c r="B610" s="118">
        <v>250</v>
      </c>
      <c r="C610" s="193">
        <v>7119032.71</v>
      </c>
      <c r="D610" s="194"/>
      <c r="E610" s="193"/>
      <c r="F610" s="194"/>
      <c r="G610" s="74"/>
    </row>
    <row r="611" spans="1:7" s="102" customFormat="1" ht="23.25">
      <c r="A611" s="110" t="s">
        <v>64</v>
      </c>
      <c r="B611" s="118">
        <v>270</v>
      </c>
      <c r="C611" s="193">
        <v>3072230</v>
      </c>
      <c r="D611" s="194"/>
      <c r="E611" s="193"/>
      <c r="F611" s="194"/>
      <c r="G611" s="74"/>
    </row>
    <row r="612" spans="1:7" s="102" customFormat="1" ht="23.25">
      <c r="A612" s="110" t="s">
        <v>65</v>
      </c>
      <c r="B612" s="118">
        <v>300</v>
      </c>
      <c r="C612" s="193">
        <v>749630.13</v>
      </c>
      <c r="D612" s="194"/>
      <c r="E612" s="193"/>
      <c r="F612" s="194"/>
      <c r="G612" s="74"/>
    </row>
    <row r="613" spans="1:7" s="102" customFormat="1" ht="23.25">
      <c r="A613" s="110" t="s">
        <v>66</v>
      </c>
      <c r="B613" s="118">
        <v>400</v>
      </c>
      <c r="C613" s="193">
        <v>3300090.62</v>
      </c>
      <c r="D613" s="194"/>
      <c r="E613" s="193"/>
      <c r="F613" s="194"/>
      <c r="G613" s="74"/>
    </row>
    <row r="614" spans="1:7" s="102" customFormat="1" ht="23.25">
      <c r="A614" s="110" t="s">
        <v>67</v>
      </c>
      <c r="B614" s="118">
        <v>450</v>
      </c>
      <c r="C614" s="193">
        <v>813480.45</v>
      </c>
      <c r="D614" s="194"/>
      <c r="E614" s="193"/>
      <c r="F614" s="194"/>
      <c r="G614" s="74"/>
    </row>
    <row r="615" spans="1:7" s="102" customFormat="1" ht="23.25">
      <c r="A615" s="110" t="s">
        <v>68</v>
      </c>
      <c r="B615" s="118">
        <v>500</v>
      </c>
      <c r="C615" s="193">
        <v>2034123</v>
      </c>
      <c r="D615" s="194"/>
      <c r="E615" s="193"/>
      <c r="F615" s="194"/>
      <c r="G615" s="74"/>
    </row>
    <row r="616" spans="1:7" s="102" customFormat="1" ht="23.25">
      <c r="A616" s="110" t="s">
        <v>280</v>
      </c>
      <c r="B616" s="118">
        <v>550</v>
      </c>
      <c r="C616" s="193">
        <v>0</v>
      </c>
      <c r="D616" s="194"/>
      <c r="E616" s="193"/>
      <c r="F616" s="194"/>
      <c r="G616" s="74"/>
    </row>
    <row r="617" spans="1:7" s="102" customFormat="1" ht="23.25">
      <c r="A617" s="110" t="s">
        <v>39</v>
      </c>
      <c r="B617" s="118"/>
      <c r="C617" s="193">
        <v>0</v>
      </c>
      <c r="D617" s="194"/>
      <c r="E617" s="193"/>
      <c r="F617" s="194"/>
      <c r="G617" s="74"/>
    </row>
    <row r="618" spans="1:7" s="102" customFormat="1" ht="23.25">
      <c r="A618" s="110" t="s">
        <v>281</v>
      </c>
      <c r="B618" s="118">
        <v>821</v>
      </c>
      <c r="C618" s="193"/>
      <c r="D618" s="194"/>
      <c r="E618" s="193">
        <v>47451783.76</v>
      </c>
      <c r="F618" s="194"/>
      <c r="G618" s="74"/>
    </row>
    <row r="619" spans="1:7" s="102" customFormat="1" ht="23.25">
      <c r="A619" s="110" t="s">
        <v>282</v>
      </c>
      <c r="B619" s="118">
        <v>900</v>
      </c>
      <c r="C619" s="193"/>
      <c r="D619" s="194"/>
      <c r="E619" s="193">
        <v>741122.19</v>
      </c>
      <c r="F619" s="194"/>
      <c r="G619" s="74"/>
    </row>
    <row r="620" spans="1:7" s="102" customFormat="1" ht="23.25">
      <c r="A620" s="110" t="s">
        <v>31</v>
      </c>
      <c r="B620" s="118">
        <v>600</v>
      </c>
      <c r="C620" s="114"/>
      <c r="D620" s="115"/>
      <c r="E620" s="193">
        <v>0</v>
      </c>
      <c r="F620" s="194"/>
      <c r="G620" s="74"/>
    </row>
    <row r="621" spans="1:7" s="102" customFormat="1" ht="23.25">
      <c r="A621" s="110" t="s">
        <v>32</v>
      </c>
      <c r="B621" s="118"/>
      <c r="C621" s="114"/>
      <c r="D621" s="115"/>
      <c r="E621" s="193">
        <v>6000</v>
      </c>
      <c r="F621" s="194"/>
      <c r="G621" s="74"/>
    </row>
    <row r="622" spans="1:7" s="102" customFormat="1" ht="23.25">
      <c r="A622" s="110" t="s">
        <v>34</v>
      </c>
      <c r="B622" s="118"/>
      <c r="C622" s="193"/>
      <c r="D622" s="194"/>
      <c r="E622" s="193">
        <v>570720</v>
      </c>
      <c r="F622" s="194"/>
      <c r="G622" s="74"/>
    </row>
    <row r="623" spans="1:7" s="102" customFormat="1" ht="23.25">
      <c r="A623" s="110" t="s">
        <v>56</v>
      </c>
      <c r="B623" s="118">
        <v>700</v>
      </c>
      <c r="C623" s="114"/>
      <c r="D623" s="115"/>
      <c r="E623" s="193">
        <v>11214330.52</v>
      </c>
      <c r="F623" s="194"/>
      <c r="G623" s="74"/>
    </row>
    <row r="624" spans="1:7" s="102" customFormat="1" ht="23.25">
      <c r="A624" s="110" t="s">
        <v>285</v>
      </c>
      <c r="B624" s="118"/>
      <c r="C624" s="114"/>
      <c r="D624" s="115"/>
      <c r="E624" s="193">
        <v>23081609.94</v>
      </c>
      <c r="F624" s="194"/>
      <c r="G624" s="74"/>
    </row>
    <row r="625" spans="1:7" s="102" customFormat="1" ht="23.25">
      <c r="A625" s="110" t="s">
        <v>286</v>
      </c>
      <c r="B625" s="118"/>
      <c r="C625" s="114"/>
      <c r="D625" s="115"/>
      <c r="E625" s="193">
        <v>924022.61</v>
      </c>
      <c r="F625" s="194"/>
      <c r="G625" s="74"/>
    </row>
    <row r="626" spans="1:7" s="102" customFormat="1" ht="23.25">
      <c r="A626" s="110" t="s">
        <v>287</v>
      </c>
      <c r="B626" s="118">
        <v>3000</v>
      </c>
      <c r="C626" s="114"/>
      <c r="D626" s="115"/>
      <c r="E626" s="193">
        <v>1194400</v>
      </c>
      <c r="F626" s="194"/>
      <c r="G626" s="74"/>
    </row>
    <row r="627" spans="1:7" s="102" customFormat="1" ht="23.25">
      <c r="A627" s="110" t="s">
        <v>288</v>
      </c>
      <c r="B627" s="118">
        <v>3000</v>
      </c>
      <c r="C627" s="114"/>
      <c r="D627" s="115"/>
      <c r="E627" s="193">
        <v>105500</v>
      </c>
      <c r="F627" s="194"/>
      <c r="G627" s="74"/>
    </row>
    <row r="628" spans="1:7" s="102" customFormat="1" ht="23.25">
      <c r="A628" s="110" t="s">
        <v>290</v>
      </c>
      <c r="B628" s="118">
        <v>3000</v>
      </c>
      <c r="C628" s="114"/>
      <c r="D628" s="115"/>
      <c r="E628" s="193">
        <v>5631</v>
      </c>
      <c r="F628" s="194"/>
      <c r="G628" s="74"/>
    </row>
    <row r="629" spans="1:7" s="102" customFormat="1" ht="23.25">
      <c r="A629" s="122" t="s">
        <v>291</v>
      </c>
      <c r="B629" s="123">
        <v>3000</v>
      </c>
      <c r="C629" s="195"/>
      <c r="D629" s="196"/>
      <c r="E629" s="195">
        <v>0</v>
      </c>
      <c r="F629" s="196"/>
      <c r="G629" s="74"/>
    </row>
    <row r="630" spans="1:7" s="102" customFormat="1" ht="24" thickBot="1">
      <c r="A630" s="74"/>
      <c r="B630" s="79"/>
      <c r="C630" s="197">
        <f>SUM(C594:D629)</f>
        <v>85295120.02</v>
      </c>
      <c r="D630" s="198"/>
      <c r="E630" s="197">
        <f>SUM(E594:F629)</f>
        <v>85295120.02</v>
      </c>
      <c r="F630" s="198"/>
      <c r="G630" s="74"/>
    </row>
    <row r="631" spans="1:7" s="102" customFormat="1" ht="24" thickTop="1">
      <c r="A631" s="74"/>
      <c r="B631" s="79"/>
      <c r="C631" s="108"/>
      <c r="D631" s="108"/>
      <c r="E631" s="108"/>
      <c r="F631" s="108"/>
      <c r="G631" s="74"/>
    </row>
    <row r="632" spans="1:7" s="102" customFormat="1" ht="23.25">
      <c r="A632" s="74"/>
      <c r="B632" s="79"/>
      <c r="C632" s="108"/>
      <c r="D632" s="108"/>
      <c r="E632" s="108"/>
      <c r="F632" s="108"/>
      <c r="G632" s="74"/>
    </row>
    <row r="633" spans="1:7" s="102" customFormat="1" ht="23.25">
      <c r="A633" s="1" t="s">
        <v>10</v>
      </c>
      <c r="B633" s="1"/>
      <c r="C633" s="1"/>
      <c r="D633" s="1"/>
      <c r="E633" s="1"/>
      <c r="F633" s="1"/>
      <c r="G633" s="74"/>
    </row>
    <row r="634" spans="1:7" s="102" customFormat="1" ht="23.25">
      <c r="A634" s="1" t="s">
        <v>180</v>
      </c>
      <c r="B634" s="1"/>
      <c r="C634" s="1"/>
      <c r="D634" s="1"/>
      <c r="E634" s="1"/>
      <c r="F634" s="1"/>
      <c r="G634" s="74"/>
    </row>
    <row r="635" spans="1:7" s="102" customFormat="1" ht="23.25">
      <c r="A635" s="192" t="s">
        <v>181</v>
      </c>
      <c r="B635" s="192"/>
      <c r="C635" s="192"/>
      <c r="D635" s="192"/>
      <c r="E635" s="192"/>
      <c r="F635" s="192"/>
      <c r="G635" s="74"/>
    </row>
    <row r="636" spans="1:7" s="102" customFormat="1" ht="23.25">
      <c r="A636" s="109"/>
      <c r="B636" s="109"/>
      <c r="C636" s="109"/>
      <c r="D636" s="109"/>
      <c r="E636" s="109"/>
      <c r="F636" s="109"/>
      <c r="G636" s="74"/>
    </row>
    <row r="637" spans="1:7" s="102" customFormat="1" ht="23.25">
      <c r="A637" s="109"/>
      <c r="B637" s="109"/>
      <c r="C637" s="109"/>
      <c r="D637" s="109"/>
      <c r="E637" s="109"/>
      <c r="F637" s="109"/>
      <c r="G637" s="74"/>
    </row>
    <row r="638" spans="1:7" s="124" customFormat="1" ht="23.25">
      <c r="A638" s="203" t="s">
        <v>268</v>
      </c>
      <c r="B638" s="203"/>
      <c r="C638" s="203"/>
      <c r="D638" s="203"/>
      <c r="E638" s="203"/>
      <c r="F638" s="203"/>
      <c r="G638" s="42"/>
    </row>
    <row r="639" spans="1:7" s="124" customFormat="1" ht="23.25">
      <c r="A639" s="203" t="s">
        <v>269</v>
      </c>
      <c r="B639" s="203"/>
      <c r="C639" s="203"/>
      <c r="D639" s="203"/>
      <c r="E639" s="203"/>
      <c r="F639" s="203"/>
      <c r="G639" s="42"/>
    </row>
    <row r="640" spans="1:7" s="124" customFormat="1" ht="23.25">
      <c r="A640" s="204" t="s">
        <v>317</v>
      </c>
      <c r="B640" s="204"/>
      <c r="C640" s="204"/>
      <c r="D640" s="204"/>
      <c r="E640" s="204"/>
      <c r="F640" s="204"/>
      <c r="G640" s="42"/>
    </row>
    <row r="641" spans="1:7" s="124" customFormat="1" ht="20.25" customHeight="1">
      <c r="A641" s="205" t="s">
        <v>46</v>
      </c>
      <c r="B641" s="207" t="s">
        <v>72</v>
      </c>
      <c r="C641" s="209" t="s">
        <v>271</v>
      </c>
      <c r="D641" s="210"/>
      <c r="E641" s="209" t="s">
        <v>272</v>
      </c>
      <c r="F641" s="210"/>
      <c r="G641" s="42"/>
    </row>
    <row r="642" spans="1:7" s="124" customFormat="1" ht="20.25" customHeight="1">
      <c r="A642" s="206"/>
      <c r="B642" s="208"/>
      <c r="C642" s="211"/>
      <c r="D642" s="212"/>
      <c r="E642" s="211"/>
      <c r="F642" s="212"/>
      <c r="G642" s="42"/>
    </row>
    <row r="643" spans="1:7" s="124" customFormat="1" ht="23.25">
      <c r="A643" s="103" t="s">
        <v>273</v>
      </c>
      <c r="B643" s="112" t="s">
        <v>297</v>
      </c>
      <c r="C643" s="201">
        <v>68050</v>
      </c>
      <c r="D643" s="202"/>
      <c r="E643" s="201"/>
      <c r="F643" s="202"/>
      <c r="G643" s="42"/>
    </row>
    <row r="644" spans="1:7" s="124" customFormat="1" ht="23.25">
      <c r="A644" s="110" t="s">
        <v>274</v>
      </c>
      <c r="B644" s="113" t="s">
        <v>298</v>
      </c>
      <c r="C644" s="193">
        <v>2761478.17</v>
      </c>
      <c r="D644" s="194"/>
      <c r="E644" s="193"/>
      <c r="F644" s="194"/>
      <c r="G644" s="42"/>
    </row>
    <row r="645" spans="1:7" s="124" customFormat="1" ht="23.25">
      <c r="A645" s="110" t="s">
        <v>275</v>
      </c>
      <c r="B645" s="113" t="s">
        <v>298</v>
      </c>
      <c r="C645" s="193">
        <v>294733.31</v>
      </c>
      <c r="D645" s="194"/>
      <c r="E645" s="193"/>
      <c r="F645" s="194"/>
      <c r="G645" s="42"/>
    </row>
    <row r="646" spans="1:7" s="124" customFormat="1" ht="23.25">
      <c r="A646" s="103" t="s">
        <v>276</v>
      </c>
      <c r="B646" s="112" t="s">
        <v>298</v>
      </c>
      <c r="C646" s="193">
        <v>52054786.09</v>
      </c>
      <c r="D646" s="194"/>
      <c r="E646" s="193"/>
      <c r="F646" s="194"/>
      <c r="G646" s="42"/>
    </row>
    <row r="647" spans="1:7" s="124" customFormat="1" ht="23.25">
      <c r="A647" s="110" t="s">
        <v>42</v>
      </c>
      <c r="B647" s="111" t="s">
        <v>300</v>
      </c>
      <c r="C647" s="199">
        <v>0</v>
      </c>
      <c r="D647" s="200"/>
      <c r="E647" s="199"/>
      <c r="F647" s="200"/>
      <c r="G647" s="42"/>
    </row>
    <row r="648" spans="1:7" s="124" customFormat="1" ht="23.25">
      <c r="A648" s="116" t="s">
        <v>40</v>
      </c>
      <c r="B648" s="117" t="s">
        <v>300</v>
      </c>
      <c r="C648" s="201">
        <v>0</v>
      </c>
      <c r="D648" s="202"/>
      <c r="E648" s="201"/>
      <c r="F648" s="202"/>
      <c r="G648" s="42"/>
    </row>
    <row r="649" spans="1:7" s="124" customFormat="1" ht="23.25">
      <c r="A649" s="110" t="s">
        <v>277</v>
      </c>
      <c r="B649" s="118"/>
      <c r="C649" s="193">
        <v>74500</v>
      </c>
      <c r="D649" s="194"/>
      <c r="E649" s="193"/>
      <c r="F649" s="194"/>
      <c r="G649" s="42"/>
    </row>
    <row r="650" spans="1:7" s="124" customFormat="1" ht="23.25">
      <c r="A650" s="119" t="s">
        <v>55</v>
      </c>
      <c r="B650" s="120" t="s">
        <v>54</v>
      </c>
      <c r="C650" s="199">
        <v>0</v>
      </c>
      <c r="D650" s="200"/>
      <c r="E650" s="199"/>
      <c r="F650" s="200"/>
      <c r="G650" s="42"/>
    </row>
    <row r="651" spans="1:7" s="124" customFormat="1" ht="23.25">
      <c r="A651" s="110" t="s">
        <v>57</v>
      </c>
      <c r="B651" s="118"/>
      <c r="C651" s="193">
        <v>0</v>
      </c>
      <c r="D651" s="194"/>
      <c r="E651" s="193"/>
      <c r="F651" s="194"/>
      <c r="G651" s="42"/>
    </row>
    <row r="652" spans="1:7" s="124" customFormat="1" ht="23.25">
      <c r="A652" s="110" t="s">
        <v>278</v>
      </c>
      <c r="B652" s="118"/>
      <c r="C652" s="193">
        <v>630000</v>
      </c>
      <c r="D652" s="194"/>
      <c r="E652" s="193"/>
      <c r="F652" s="194"/>
      <c r="G652" s="42"/>
    </row>
    <row r="653" spans="1:7" s="124" customFormat="1" ht="23.25">
      <c r="A653" s="110" t="s">
        <v>279</v>
      </c>
      <c r="B653" s="118"/>
      <c r="C653" s="193">
        <v>9073</v>
      </c>
      <c r="D653" s="194"/>
      <c r="E653" s="193"/>
      <c r="F653" s="194"/>
      <c r="G653" s="42"/>
    </row>
    <row r="654" spans="1:7" s="124" customFormat="1" ht="23.25">
      <c r="A654" s="110" t="s">
        <v>58</v>
      </c>
      <c r="B654" s="113" t="s">
        <v>302</v>
      </c>
      <c r="C654" s="193">
        <v>1388554.08</v>
      </c>
      <c r="D654" s="194"/>
      <c r="E654" s="193"/>
      <c r="F654" s="194"/>
      <c r="G654" s="42"/>
    </row>
    <row r="655" spans="1:7" s="124" customFormat="1" ht="23.25">
      <c r="A655" s="110" t="s">
        <v>59</v>
      </c>
      <c r="B655" s="118">
        <v>100</v>
      </c>
      <c r="C655" s="193">
        <v>5930009.68</v>
      </c>
      <c r="D655" s="194"/>
      <c r="E655" s="193"/>
      <c r="F655" s="194"/>
      <c r="G655" s="42"/>
    </row>
    <row r="656" spans="1:7" s="124" customFormat="1" ht="23.25">
      <c r="A656" s="110" t="s">
        <v>60</v>
      </c>
      <c r="B656" s="118">
        <v>120</v>
      </c>
      <c r="C656" s="193">
        <v>283140</v>
      </c>
      <c r="D656" s="194"/>
      <c r="E656" s="193"/>
      <c r="F656" s="194"/>
      <c r="G656" s="42"/>
    </row>
    <row r="657" spans="1:7" s="124" customFormat="1" ht="23.25">
      <c r="A657" s="110" t="s">
        <v>61</v>
      </c>
      <c r="B657" s="118">
        <v>130</v>
      </c>
      <c r="C657" s="193">
        <v>3270923.31</v>
      </c>
      <c r="D657" s="194"/>
      <c r="E657" s="193"/>
      <c r="F657" s="194"/>
      <c r="G657" s="42"/>
    </row>
    <row r="658" spans="1:7" s="124" customFormat="1" ht="23.25">
      <c r="A658" s="110" t="s">
        <v>62</v>
      </c>
      <c r="B658" s="118">
        <v>200</v>
      </c>
      <c r="C658" s="193">
        <v>2276362.25</v>
      </c>
      <c r="D658" s="194"/>
      <c r="E658" s="193"/>
      <c r="F658" s="194"/>
      <c r="G658" s="42"/>
    </row>
    <row r="659" spans="1:7" s="124" customFormat="1" ht="23.25">
      <c r="A659" s="110" t="s">
        <v>63</v>
      </c>
      <c r="B659" s="118">
        <v>250</v>
      </c>
      <c r="C659" s="193">
        <v>8312459.66</v>
      </c>
      <c r="D659" s="194"/>
      <c r="E659" s="193"/>
      <c r="F659" s="194"/>
      <c r="G659" s="42"/>
    </row>
    <row r="660" spans="1:7" s="124" customFormat="1" ht="23.25">
      <c r="A660" s="110" t="s">
        <v>64</v>
      </c>
      <c r="B660" s="118">
        <v>270</v>
      </c>
      <c r="C660" s="193">
        <v>4579558.37</v>
      </c>
      <c r="D660" s="194"/>
      <c r="E660" s="193"/>
      <c r="F660" s="194"/>
      <c r="G660" s="42"/>
    </row>
    <row r="661" spans="1:7" s="124" customFormat="1" ht="23.25">
      <c r="A661" s="110" t="s">
        <v>65</v>
      </c>
      <c r="B661" s="118">
        <v>300</v>
      </c>
      <c r="C661" s="193">
        <v>827470.04</v>
      </c>
      <c r="D661" s="194"/>
      <c r="E661" s="193"/>
      <c r="F661" s="194"/>
      <c r="G661" s="42"/>
    </row>
    <row r="662" spans="1:7" s="124" customFormat="1" ht="23.25">
      <c r="A662" s="110" t="s">
        <v>66</v>
      </c>
      <c r="B662" s="118">
        <v>400</v>
      </c>
      <c r="C662" s="193">
        <v>3390090.62</v>
      </c>
      <c r="D662" s="194"/>
      <c r="E662" s="193"/>
      <c r="F662" s="194"/>
      <c r="G662" s="42"/>
    </row>
    <row r="663" spans="1:7" s="124" customFormat="1" ht="23.25">
      <c r="A663" s="110" t="s">
        <v>67</v>
      </c>
      <c r="B663" s="118">
        <v>450</v>
      </c>
      <c r="C663" s="193">
        <v>1180811.57</v>
      </c>
      <c r="D663" s="194"/>
      <c r="E663" s="193"/>
      <c r="F663" s="194"/>
      <c r="G663" s="42"/>
    </row>
    <row r="664" spans="1:7" s="124" customFormat="1" ht="23.25">
      <c r="A664" s="110" t="s">
        <v>68</v>
      </c>
      <c r="B664" s="118">
        <v>500</v>
      </c>
      <c r="C664" s="193">
        <v>2993823</v>
      </c>
      <c r="D664" s="194"/>
      <c r="E664" s="193"/>
      <c r="F664" s="194"/>
      <c r="G664" s="42"/>
    </row>
    <row r="665" spans="1:7" s="124" customFormat="1" ht="23.25">
      <c r="A665" s="110" t="s">
        <v>280</v>
      </c>
      <c r="B665" s="118">
        <v>550</v>
      </c>
      <c r="C665" s="193">
        <v>0</v>
      </c>
      <c r="D665" s="194"/>
      <c r="E665" s="193"/>
      <c r="F665" s="194"/>
      <c r="G665" s="42"/>
    </row>
    <row r="666" spans="1:7" s="124" customFormat="1" ht="23.25">
      <c r="A666" s="110" t="s">
        <v>39</v>
      </c>
      <c r="B666" s="118"/>
      <c r="C666" s="193">
        <v>0</v>
      </c>
      <c r="D666" s="194"/>
      <c r="E666" s="193"/>
      <c r="F666" s="194"/>
      <c r="G666" s="42"/>
    </row>
    <row r="667" spans="1:7" s="124" customFormat="1" ht="23.25">
      <c r="A667" s="110" t="s">
        <v>281</v>
      </c>
      <c r="B667" s="118">
        <v>821</v>
      </c>
      <c r="C667" s="193"/>
      <c r="D667" s="194"/>
      <c r="E667" s="193">
        <v>51450730.21</v>
      </c>
      <c r="F667" s="194"/>
      <c r="G667" s="42"/>
    </row>
    <row r="668" spans="1:7" s="124" customFormat="1" ht="23.25">
      <c r="A668" s="110" t="s">
        <v>282</v>
      </c>
      <c r="B668" s="118">
        <v>900</v>
      </c>
      <c r="C668" s="193"/>
      <c r="D668" s="194"/>
      <c r="E668" s="193">
        <v>970444.17</v>
      </c>
      <c r="F668" s="194"/>
      <c r="G668" s="42"/>
    </row>
    <row r="669" spans="1:7" s="124" customFormat="1" ht="23.25">
      <c r="A669" s="110" t="s">
        <v>31</v>
      </c>
      <c r="B669" s="118">
        <v>600</v>
      </c>
      <c r="C669" s="114"/>
      <c r="D669" s="115"/>
      <c r="E669" s="193">
        <v>160000</v>
      </c>
      <c r="F669" s="194"/>
      <c r="G669" s="42"/>
    </row>
    <row r="670" spans="1:7" s="124" customFormat="1" ht="23.25">
      <c r="A670" s="110" t="s">
        <v>32</v>
      </c>
      <c r="B670" s="118"/>
      <c r="C670" s="114"/>
      <c r="D670" s="115"/>
      <c r="E670" s="193">
        <v>59500</v>
      </c>
      <c r="F670" s="194"/>
      <c r="G670" s="42"/>
    </row>
    <row r="671" spans="1:7" s="124" customFormat="1" ht="23.25">
      <c r="A671" s="110" t="s">
        <v>34</v>
      </c>
      <c r="B671" s="118"/>
      <c r="C671" s="193"/>
      <c r="D671" s="194"/>
      <c r="E671" s="193">
        <v>1819845</v>
      </c>
      <c r="F671" s="194"/>
      <c r="G671" s="42"/>
    </row>
    <row r="672" spans="1:7" s="124" customFormat="1" ht="23.25">
      <c r="A672" s="110" t="s">
        <v>56</v>
      </c>
      <c r="B672" s="118">
        <v>700</v>
      </c>
      <c r="C672" s="114"/>
      <c r="D672" s="115"/>
      <c r="E672" s="193">
        <v>11797050.52</v>
      </c>
      <c r="F672" s="194"/>
      <c r="G672" s="42"/>
    </row>
    <row r="673" spans="1:7" s="124" customFormat="1" ht="23.25">
      <c r="A673" s="110" t="s">
        <v>285</v>
      </c>
      <c r="B673" s="118"/>
      <c r="C673" s="114"/>
      <c r="D673" s="115"/>
      <c r="E673" s="193">
        <v>23081609.94</v>
      </c>
      <c r="F673" s="194"/>
      <c r="G673" s="42"/>
    </row>
    <row r="674" spans="1:7" s="124" customFormat="1" ht="23.25">
      <c r="A674" s="110" t="s">
        <v>286</v>
      </c>
      <c r="B674" s="118"/>
      <c r="C674" s="114"/>
      <c r="D674" s="115"/>
      <c r="E674" s="193">
        <v>900000</v>
      </c>
      <c r="F674" s="194"/>
      <c r="G674" s="42"/>
    </row>
    <row r="675" spans="1:7" s="124" customFormat="1" ht="23.25">
      <c r="A675" s="110" t="s">
        <v>287</v>
      </c>
      <c r="B675" s="118">
        <v>3000</v>
      </c>
      <c r="C675" s="114"/>
      <c r="D675" s="115"/>
      <c r="E675" s="193">
        <v>33900</v>
      </c>
      <c r="F675" s="194"/>
      <c r="G675" s="42"/>
    </row>
    <row r="676" spans="1:7" s="124" customFormat="1" ht="23.25">
      <c r="A676" s="110" t="s">
        <v>288</v>
      </c>
      <c r="B676" s="118">
        <v>3000</v>
      </c>
      <c r="C676" s="114"/>
      <c r="D676" s="115"/>
      <c r="E676" s="193">
        <v>13000</v>
      </c>
      <c r="F676" s="194"/>
      <c r="G676" s="42"/>
    </row>
    <row r="677" spans="1:7" s="124" customFormat="1" ht="23.25">
      <c r="A677" s="110" t="s">
        <v>290</v>
      </c>
      <c r="B677" s="118">
        <v>3000</v>
      </c>
      <c r="C677" s="114"/>
      <c r="D677" s="115"/>
      <c r="E677" s="193">
        <v>15010</v>
      </c>
      <c r="F677" s="194"/>
      <c r="G677" s="42"/>
    </row>
    <row r="678" spans="1:7" s="124" customFormat="1" ht="23.25">
      <c r="A678" s="122" t="s">
        <v>316</v>
      </c>
      <c r="B678" s="123"/>
      <c r="C678" s="195"/>
      <c r="D678" s="196"/>
      <c r="E678" s="195">
        <v>24733.31</v>
      </c>
      <c r="F678" s="196"/>
      <c r="G678" s="42"/>
    </row>
    <row r="679" spans="1:7" s="124" customFormat="1" ht="24" thickBot="1">
      <c r="A679" s="74"/>
      <c r="B679" s="79"/>
      <c r="C679" s="197">
        <f>SUM(C643:D678)</f>
        <v>90325823.15</v>
      </c>
      <c r="D679" s="198"/>
      <c r="E679" s="197">
        <f>SUM(E643:F678)</f>
        <v>90325823.15</v>
      </c>
      <c r="F679" s="198"/>
      <c r="G679" s="42"/>
    </row>
    <row r="680" spans="1:7" s="124" customFormat="1" ht="24" thickTop="1">
      <c r="A680" s="74"/>
      <c r="B680" s="79"/>
      <c r="C680" s="108"/>
      <c r="D680" s="108"/>
      <c r="E680" s="108"/>
      <c r="F680" s="108"/>
      <c r="G680" s="42"/>
    </row>
    <row r="681" spans="1:7" s="124" customFormat="1" ht="23.25">
      <c r="A681" s="74"/>
      <c r="B681" s="79"/>
      <c r="C681" s="108"/>
      <c r="D681" s="108"/>
      <c r="E681" s="108"/>
      <c r="F681" s="108"/>
      <c r="G681" s="42"/>
    </row>
    <row r="682" spans="1:7" s="124" customFormat="1" ht="23.25">
      <c r="A682" s="1" t="s">
        <v>318</v>
      </c>
      <c r="B682" s="1"/>
      <c r="C682" s="1"/>
      <c r="D682" s="1"/>
      <c r="E682" s="1"/>
      <c r="F682" s="1"/>
      <c r="G682" s="42"/>
    </row>
    <row r="683" spans="1:7" s="124" customFormat="1" ht="23.25">
      <c r="A683" s="1" t="s">
        <v>320</v>
      </c>
      <c r="B683" s="1"/>
      <c r="C683" s="1"/>
      <c r="D683" s="1"/>
      <c r="E683" s="1"/>
      <c r="F683" s="1"/>
      <c r="G683" s="42"/>
    </row>
    <row r="684" spans="1:7" s="124" customFormat="1" ht="23.25">
      <c r="A684" s="192" t="s">
        <v>319</v>
      </c>
      <c r="B684" s="192"/>
      <c r="C684" s="192"/>
      <c r="D684" s="192"/>
      <c r="E684" s="192"/>
      <c r="F684" s="192"/>
      <c r="G684" s="42"/>
    </row>
    <row r="685" spans="1:7" s="124" customFormat="1" ht="23.25">
      <c r="A685" s="109"/>
      <c r="B685" s="109"/>
      <c r="C685" s="109"/>
      <c r="D685" s="109"/>
      <c r="E685" s="109"/>
      <c r="F685" s="109"/>
      <c r="G685" s="42"/>
    </row>
    <row r="686" spans="1:7" s="124" customFormat="1" ht="23.25">
      <c r="A686" s="109"/>
      <c r="B686" s="109"/>
      <c r="C686" s="109"/>
      <c r="D686" s="109"/>
      <c r="E686" s="109"/>
      <c r="F686" s="109"/>
      <c r="G686" s="42"/>
    </row>
    <row r="687" spans="1:7" s="124" customFormat="1" ht="23.25">
      <c r="A687" s="109"/>
      <c r="B687" s="109"/>
      <c r="C687" s="109"/>
      <c r="D687" s="109"/>
      <c r="E687" s="109"/>
      <c r="F687" s="109"/>
      <c r="G687" s="42"/>
    </row>
    <row r="688" spans="1:7" s="124" customFormat="1" ht="23.25">
      <c r="A688" s="109"/>
      <c r="B688" s="109"/>
      <c r="C688" s="109"/>
      <c r="D688" s="109"/>
      <c r="E688" s="109"/>
      <c r="F688" s="109"/>
      <c r="G688" s="42"/>
    </row>
    <row r="689" spans="1:7" s="124" customFormat="1" ht="23.25">
      <c r="A689" s="109"/>
      <c r="B689" s="109"/>
      <c r="C689" s="109"/>
      <c r="D689" s="109"/>
      <c r="E689" s="109"/>
      <c r="F689" s="109"/>
      <c r="G689" s="42"/>
    </row>
    <row r="690" spans="1:7" s="124" customFormat="1" ht="23.25">
      <c r="A690" s="109"/>
      <c r="B690" s="109"/>
      <c r="C690" s="109"/>
      <c r="D690" s="109"/>
      <c r="E690" s="109"/>
      <c r="F690" s="109"/>
      <c r="G690" s="42"/>
    </row>
    <row r="691" spans="1:7" s="124" customFormat="1" ht="23.25">
      <c r="A691" s="109"/>
      <c r="B691" s="109"/>
      <c r="C691" s="109"/>
      <c r="D691" s="109"/>
      <c r="E691" s="109"/>
      <c r="F691" s="109"/>
      <c r="G691" s="42"/>
    </row>
    <row r="692" spans="1:7" s="124" customFormat="1" ht="23.25">
      <c r="A692" s="109"/>
      <c r="B692" s="109"/>
      <c r="C692" s="109"/>
      <c r="D692" s="109"/>
      <c r="E692" s="109"/>
      <c r="F692" s="109"/>
      <c r="G692" s="42"/>
    </row>
    <row r="693" spans="1:7" s="124" customFormat="1" ht="23.25">
      <c r="A693" s="109"/>
      <c r="B693" s="109"/>
      <c r="C693" s="109"/>
      <c r="D693" s="109"/>
      <c r="E693" s="109"/>
      <c r="F693" s="109"/>
      <c r="G693" s="42"/>
    </row>
    <row r="694" spans="1:7" s="124" customFormat="1" ht="23.25">
      <c r="A694" s="109"/>
      <c r="B694" s="109"/>
      <c r="C694" s="109"/>
      <c r="D694" s="109"/>
      <c r="E694" s="109"/>
      <c r="F694" s="109"/>
      <c r="G694" s="42"/>
    </row>
    <row r="695" spans="1:7" s="124" customFormat="1" ht="23.25">
      <c r="A695" s="109"/>
      <c r="B695" s="109"/>
      <c r="C695" s="109"/>
      <c r="D695" s="109"/>
      <c r="E695" s="109"/>
      <c r="F695" s="109"/>
      <c r="G695" s="42"/>
    </row>
    <row r="696" spans="1:7" s="124" customFormat="1" ht="23.25">
      <c r="A696" s="109"/>
      <c r="B696" s="109"/>
      <c r="C696" s="109"/>
      <c r="D696" s="109"/>
      <c r="E696" s="109"/>
      <c r="F696" s="109"/>
      <c r="G696" s="42"/>
    </row>
    <row r="697" spans="1:7" s="124" customFormat="1" ht="23.25">
      <c r="A697" s="109"/>
      <c r="B697" s="109"/>
      <c r="C697" s="109"/>
      <c r="D697" s="109"/>
      <c r="E697" s="109"/>
      <c r="F697" s="109"/>
      <c r="G697" s="42"/>
    </row>
    <row r="698" spans="1:7" s="124" customFormat="1" ht="23.25">
      <c r="A698" s="109"/>
      <c r="B698" s="109"/>
      <c r="C698" s="109"/>
      <c r="D698" s="109"/>
      <c r="E698" s="109"/>
      <c r="F698" s="109"/>
      <c r="G698" s="42"/>
    </row>
    <row r="699" spans="1:7" s="124" customFormat="1" ht="23.25">
      <c r="A699" s="109"/>
      <c r="B699" s="109"/>
      <c r="C699" s="109"/>
      <c r="D699" s="109"/>
      <c r="E699" s="109"/>
      <c r="F699" s="109"/>
      <c r="G699" s="42"/>
    </row>
    <row r="700" spans="1:7" s="124" customFormat="1" ht="23.25">
      <c r="A700" s="109"/>
      <c r="B700" s="109"/>
      <c r="C700" s="109"/>
      <c r="D700" s="109"/>
      <c r="E700" s="109"/>
      <c r="F700" s="109"/>
      <c r="G700" s="42"/>
    </row>
    <row r="701" spans="1:7" s="124" customFormat="1" ht="23.25">
      <c r="A701" s="109"/>
      <c r="B701" s="109"/>
      <c r="C701" s="109"/>
      <c r="D701" s="109"/>
      <c r="E701" s="109"/>
      <c r="F701" s="109"/>
      <c r="G701" s="42"/>
    </row>
    <row r="702" spans="1:7" s="124" customFormat="1" ht="23.25">
      <c r="A702" s="109"/>
      <c r="B702" s="109"/>
      <c r="C702" s="109"/>
      <c r="D702" s="109"/>
      <c r="E702" s="109"/>
      <c r="F702" s="109"/>
      <c r="G702" s="42"/>
    </row>
    <row r="703" spans="1:7" s="124" customFormat="1" ht="23.25">
      <c r="A703" s="109"/>
      <c r="B703" s="109"/>
      <c r="C703" s="109"/>
      <c r="D703" s="109"/>
      <c r="E703" s="109"/>
      <c r="F703" s="109"/>
      <c r="G703" s="42"/>
    </row>
    <row r="704" spans="1:7" s="124" customFormat="1" ht="23.25">
      <c r="A704" s="109"/>
      <c r="B704" s="109"/>
      <c r="C704" s="109"/>
      <c r="D704" s="109"/>
      <c r="E704" s="109"/>
      <c r="F704" s="109"/>
      <c r="G704" s="42"/>
    </row>
    <row r="705" spans="1:7" s="124" customFormat="1" ht="23.25">
      <c r="A705" s="109"/>
      <c r="B705" s="109"/>
      <c r="C705" s="109"/>
      <c r="D705" s="109"/>
      <c r="E705" s="109"/>
      <c r="F705" s="109"/>
      <c r="G705" s="42"/>
    </row>
    <row r="706" spans="1:7" s="124" customFormat="1" ht="23.25">
      <c r="A706" s="109"/>
      <c r="B706" s="109"/>
      <c r="C706" s="109"/>
      <c r="D706" s="109"/>
      <c r="E706" s="109"/>
      <c r="F706" s="109"/>
      <c r="G706" s="42"/>
    </row>
    <row r="707" spans="1:7" s="124" customFormat="1" ht="23.25">
      <c r="A707" s="109"/>
      <c r="B707" s="109"/>
      <c r="C707" s="109"/>
      <c r="D707" s="109"/>
      <c r="E707" s="109"/>
      <c r="F707" s="109"/>
      <c r="G707" s="42"/>
    </row>
    <row r="708" spans="1:7" s="124" customFormat="1" ht="23.25">
      <c r="A708" s="109"/>
      <c r="B708" s="109"/>
      <c r="C708" s="109"/>
      <c r="D708" s="109"/>
      <c r="E708" s="109"/>
      <c r="F708" s="109"/>
      <c r="G708" s="42"/>
    </row>
    <row r="709" spans="1:7" s="124" customFormat="1" ht="23.25">
      <c r="A709" s="109"/>
      <c r="B709" s="109"/>
      <c r="C709" s="109"/>
      <c r="D709" s="109"/>
      <c r="E709" s="109"/>
      <c r="F709" s="109"/>
      <c r="G709" s="42"/>
    </row>
    <row r="710" spans="1:7" s="124" customFormat="1" ht="23.25">
      <c r="A710" s="109"/>
      <c r="B710" s="109"/>
      <c r="C710" s="109"/>
      <c r="D710" s="109"/>
      <c r="E710" s="109"/>
      <c r="F710" s="109"/>
      <c r="G710" s="42"/>
    </row>
    <row r="711" spans="1:7" s="124" customFormat="1" ht="23.25">
      <c r="A711" s="109"/>
      <c r="B711" s="109"/>
      <c r="C711" s="109"/>
      <c r="D711" s="109"/>
      <c r="E711" s="109"/>
      <c r="F711" s="109"/>
      <c r="G711" s="42"/>
    </row>
    <row r="712" spans="1:7" s="124" customFormat="1" ht="23.25">
      <c r="A712" s="109"/>
      <c r="B712" s="109"/>
      <c r="C712" s="109"/>
      <c r="D712" s="109"/>
      <c r="E712" s="109"/>
      <c r="F712" s="109"/>
      <c r="G712" s="42"/>
    </row>
    <row r="713" spans="1:7" s="124" customFormat="1" ht="23.25">
      <c r="A713" s="109"/>
      <c r="B713" s="109"/>
      <c r="C713" s="109"/>
      <c r="D713" s="109"/>
      <c r="E713" s="109"/>
      <c r="F713" s="109"/>
      <c r="G713" s="42"/>
    </row>
    <row r="714" spans="1:7" s="124" customFormat="1" ht="23.25">
      <c r="A714" s="109"/>
      <c r="B714" s="109"/>
      <c r="C714" s="109"/>
      <c r="D714" s="109"/>
      <c r="E714" s="109"/>
      <c r="F714" s="109"/>
      <c r="G714" s="42"/>
    </row>
    <row r="715" spans="1:7" s="124" customFormat="1" ht="23.25">
      <c r="A715" s="109"/>
      <c r="B715" s="109"/>
      <c r="C715" s="109"/>
      <c r="D715" s="109"/>
      <c r="E715" s="109"/>
      <c r="F715" s="109"/>
      <c r="G715" s="42"/>
    </row>
    <row r="716" spans="1:7" s="124" customFormat="1" ht="23.25">
      <c r="A716" s="109"/>
      <c r="B716" s="109"/>
      <c r="C716" s="109"/>
      <c r="D716" s="109"/>
      <c r="E716" s="109"/>
      <c r="F716" s="109"/>
      <c r="G716" s="42"/>
    </row>
    <row r="717" spans="1:7" s="124" customFormat="1" ht="23.25">
      <c r="A717" s="109"/>
      <c r="B717" s="109"/>
      <c r="C717" s="109"/>
      <c r="D717" s="109"/>
      <c r="E717" s="109"/>
      <c r="F717" s="109"/>
      <c r="G717" s="42"/>
    </row>
    <row r="718" spans="1:7" s="124" customFormat="1" ht="23.25">
      <c r="A718" s="109"/>
      <c r="B718" s="109"/>
      <c r="C718" s="109"/>
      <c r="D718" s="109"/>
      <c r="E718" s="109"/>
      <c r="F718" s="109"/>
      <c r="G718" s="42"/>
    </row>
    <row r="719" spans="1:7" s="124" customFormat="1" ht="23.25">
      <c r="A719" s="109"/>
      <c r="B719" s="109"/>
      <c r="C719" s="109"/>
      <c r="D719" s="109"/>
      <c r="E719" s="109"/>
      <c r="F719" s="109"/>
      <c r="G719" s="42"/>
    </row>
    <row r="720" spans="1:7" s="124" customFormat="1" ht="23.25">
      <c r="A720" s="109"/>
      <c r="B720" s="109"/>
      <c r="C720" s="109"/>
      <c r="D720" s="109"/>
      <c r="E720" s="109"/>
      <c r="F720" s="109"/>
      <c r="G720" s="42"/>
    </row>
    <row r="721" spans="1:7" s="124" customFormat="1" ht="23.25">
      <c r="A721" s="109"/>
      <c r="B721" s="109"/>
      <c r="C721" s="109"/>
      <c r="D721" s="109"/>
      <c r="E721" s="109"/>
      <c r="F721" s="109"/>
      <c r="G721" s="42"/>
    </row>
    <row r="722" spans="1:7" s="124" customFormat="1" ht="23.25">
      <c r="A722" s="203" t="s">
        <v>268</v>
      </c>
      <c r="B722" s="203"/>
      <c r="C722" s="203"/>
      <c r="D722" s="203"/>
      <c r="E722" s="203"/>
      <c r="F722" s="203"/>
      <c r="G722" s="42"/>
    </row>
    <row r="723" spans="1:7" s="124" customFormat="1" ht="23.25">
      <c r="A723" s="203" t="s">
        <v>6</v>
      </c>
      <c r="B723" s="203"/>
      <c r="C723" s="203"/>
      <c r="D723" s="203"/>
      <c r="E723" s="203"/>
      <c r="F723" s="203"/>
      <c r="G723" s="42"/>
    </row>
    <row r="724" spans="1:7" s="124" customFormat="1" ht="23.25">
      <c r="A724" s="204" t="s">
        <v>317</v>
      </c>
      <c r="B724" s="204"/>
      <c r="C724" s="204"/>
      <c r="D724" s="204"/>
      <c r="E724" s="204"/>
      <c r="F724" s="204"/>
      <c r="G724" s="42"/>
    </row>
    <row r="725" spans="1:7" s="124" customFormat="1" ht="20.25" customHeight="1">
      <c r="A725" s="205" t="s">
        <v>46</v>
      </c>
      <c r="B725" s="207" t="s">
        <v>72</v>
      </c>
      <c r="C725" s="209" t="s">
        <v>271</v>
      </c>
      <c r="D725" s="210"/>
      <c r="E725" s="209" t="s">
        <v>272</v>
      </c>
      <c r="F725" s="210"/>
      <c r="G725" s="42"/>
    </row>
    <row r="726" spans="1:7" s="124" customFormat="1" ht="20.25" customHeight="1">
      <c r="A726" s="206"/>
      <c r="B726" s="208"/>
      <c r="C726" s="211"/>
      <c r="D726" s="212"/>
      <c r="E726" s="211"/>
      <c r="F726" s="212"/>
      <c r="G726" s="42"/>
    </row>
    <row r="727" spans="1:7" s="124" customFormat="1" ht="23.25">
      <c r="A727" s="103" t="s">
        <v>273</v>
      </c>
      <c r="B727" s="112" t="s">
        <v>297</v>
      </c>
      <c r="C727" s="201">
        <v>68050</v>
      </c>
      <c r="D727" s="202"/>
      <c r="E727" s="201"/>
      <c r="F727" s="202"/>
      <c r="G727" s="42"/>
    </row>
    <row r="728" spans="1:7" s="124" customFormat="1" ht="23.25">
      <c r="A728" s="110" t="s">
        <v>274</v>
      </c>
      <c r="B728" s="113" t="s">
        <v>298</v>
      </c>
      <c r="C728" s="193">
        <v>2761478.17</v>
      </c>
      <c r="D728" s="194"/>
      <c r="E728" s="193"/>
      <c r="F728" s="194"/>
      <c r="G728" s="42"/>
    </row>
    <row r="729" spans="1:7" s="124" customFormat="1" ht="23.25">
      <c r="A729" s="110" t="s">
        <v>275</v>
      </c>
      <c r="B729" s="113" t="s">
        <v>298</v>
      </c>
      <c r="C729" s="193">
        <v>294733.31</v>
      </c>
      <c r="D729" s="194"/>
      <c r="E729" s="193"/>
      <c r="F729" s="194"/>
      <c r="G729" s="42"/>
    </row>
    <row r="730" spans="1:7" s="124" customFormat="1" ht="23.25">
      <c r="A730" s="103" t="s">
        <v>276</v>
      </c>
      <c r="B730" s="112" t="s">
        <v>298</v>
      </c>
      <c r="C730" s="193">
        <v>52054786.09</v>
      </c>
      <c r="D730" s="194"/>
      <c r="E730" s="193"/>
      <c r="F730" s="194"/>
      <c r="G730" s="42"/>
    </row>
    <row r="731" spans="1:7" s="124" customFormat="1" ht="23.25">
      <c r="A731" s="110" t="s">
        <v>42</v>
      </c>
      <c r="B731" s="111" t="s">
        <v>300</v>
      </c>
      <c r="C731" s="199">
        <v>0</v>
      </c>
      <c r="D731" s="200"/>
      <c r="E731" s="199"/>
      <c r="F731" s="200"/>
      <c r="G731" s="42"/>
    </row>
    <row r="732" spans="1:7" s="124" customFormat="1" ht="23.25">
      <c r="A732" s="116" t="s">
        <v>40</v>
      </c>
      <c r="B732" s="117" t="s">
        <v>300</v>
      </c>
      <c r="C732" s="201">
        <v>0</v>
      </c>
      <c r="D732" s="202"/>
      <c r="E732" s="201"/>
      <c r="F732" s="202"/>
      <c r="G732" s="42"/>
    </row>
    <row r="733" spans="1:7" s="124" customFormat="1" ht="23.25">
      <c r="A733" s="110" t="s">
        <v>277</v>
      </c>
      <c r="B733" s="118"/>
      <c r="C733" s="193">
        <v>74500</v>
      </c>
      <c r="D733" s="194"/>
      <c r="E733" s="193"/>
      <c r="F733" s="194"/>
      <c r="G733" s="42"/>
    </row>
    <row r="734" spans="1:7" s="124" customFormat="1" ht="23.25">
      <c r="A734" s="119" t="s">
        <v>55</v>
      </c>
      <c r="B734" s="120" t="s">
        <v>54</v>
      </c>
      <c r="C734" s="199">
        <v>0</v>
      </c>
      <c r="D734" s="200"/>
      <c r="E734" s="199"/>
      <c r="F734" s="200"/>
      <c r="G734" s="42"/>
    </row>
    <row r="735" spans="1:7" s="124" customFormat="1" ht="23.25">
      <c r="A735" s="110" t="s">
        <v>57</v>
      </c>
      <c r="B735" s="118"/>
      <c r="C735" s="193">
        <v>0</v>
      </c>
      <c r="D735" s="194"/>
      <c r="E735" s="193"/>
      <c r="F735" s="194"/>
      <c r="G735" s="42"/>
    </row>
    <row r="736" spans="1:7" s="124" customFormat="1" ht="23.25">
      <c r="A736" s="110" t="s">
        <v>351</v>
      </c>
      <c r="B736" s="118"/>
      <c r="C736" s="193">
        <v>630000</v>
      </c>
      <c r="D736" s="194"/>
      <c r="E736" s="193"/>
      <c r="F736" s="194"/>
      <c r="G736" s="42"/>
    </row>
    <row r="737" spans="1:7" s="124" customFormat="1" ht="23.25">
      <c r="A737" s="110" t="s">
        <v>279</v>
      </c>
      <c r="B737" s="118"/>
      <c r="C737" s="193">
        <v>9073</v>
      </c>
      <c r="D737" s="194"/>
      <c r="E737" s="193"/>
      <c r="F737" s="194"/>
      <c r="G737" s="42"/>
    </row>
    <row r="738" spans="1:7" s="124" customFormat="1" ht="23.25">
      <c r="A738" s="110" t="s">
        <v>58</v>
      </c>
      <c r="B738" s="113" t="s">
        <v>302</v>
      </c>
      <c r="C738" s="193">
        <v>1388554.08</v>
      </c>
      <c r="D738" s="194"/>
      <c r="E738" s="193"/>
      <c r="F738" s="194"/>
      <c r="G738" s="42"/>
    </row>
    <row r="739" spans="1:7" s="124" customFormat="1" ht="23.25">
      <c r="A739" s="110" t="s">
        <v>59</v>
      </c>
      <c r="B739" s="118">
        <v>100</v>
      </c>
      <c r="C739" s="193">
        <v>5930009.68</v>
      </c>
      <c r="D739" s="194"/>
      <c r="E739" s="193"/>
      <c r="F739" s="194"/>
      <c r="G739" s="42"/>
    </row>
    <row r="740" spans="1:7" s="124" customFormat="1" ht="23.25">
      <c r="A740" s="110" t="s">
        <v>60</v>
      </c>
      <c r="B740" s="118">
        <v>120</v>
      </c>
      <c r="C740" s="193">
        <v>283140</v>
      </c>
      <c r="D740" s="194"/>
      <c r="E740" s="193"/>
      <c r="F740" s="194"/>
      <c r="G740" s="42"/>
    </row>
    <row r="741" spans="1:7" s="124" customFormat="1" ht="23.25">
      <c r="A741" s="110" t="s">
        <v>61</v>
      </c>
      <c r="B741" s="118">
        <v>130</v>
      </c>
      <c r="C741" s="193">
        <v>3270923.31</v>
      </c>
      <c r="D741" s="194"/>
      <c r="E741" s="193"/>
      <c r="F741" s="194"/>
      <c r="G741" s="42"/>
    </row>
    <row r="742" spans="1:7" s="124" customFormat="1" ht="23.25">
      <c r="A742" s="110" t="s">
        <v>62</v>
      </c>
      <c r="B742" s="118">
        <v>200</v>
      </c>
      <c r="C742" s="193">
        <v>2276362.25</v>
      </c>
      <c r="D742" s="194"/>
      <c r="E742" s="193"/>
      <c r="F742" s="194"/>
      <c r="G742" s="42"/>
    </row>
    <row r="743" spans="1:7" s="124" customFormat="1" ht="23.25">
      <c r="A743" s="110" t="s">
        <v>63</v>
      </c>
      <c r="B743" s="118">
        <v>250</v>
      </c>
      <c r="C743" s="193">
        <v>8312459.66</v>
      </c>
      <c r="D743" s="194"/>
      <c r="E743" s="193"/>
      <c r="F743" s="194"/>
      <c r="G743" s="42"/>
    </row>
    <row r="744" spans="1:7" s="124" customFormat="1" ht="23.25">
      <c r="A744" s="110" t="s">
        <v>64</v>
      </c>
      <c r="B744" s="118">
        <v>270</v>
      </c>
      <c r="C744" s="193">
        <v>4579558.37</v>
      </c>
      <c r="D744" s="194"/>
      <c r="E744" s="193"/>
      <c r="F744" s="194"/>
      <c r="G744" s="42"/>
    </row>
    <row r="745" spans="1:7" s="124" customFormat="1" ht="23.25">
      <c r="A745" s="110" t="s">
        <v>65</v>
      </c>
      <c r="B745" s="118">
        <v>300</v>
      </c>
      <c r="C745" s="193">
        <v>827470.04</v>
      </c>
      <c r="D745" s="194"/>
      <c r="E745" s="193"/>
      <c r="F745" s="194"/>
      <c r="G745" s="42"/>
    </row>
    <row r="746" spans="1:7" s="124" customFormat="1" ht="23.25">
      <c r="A746" s="110" t="s">
        <v>66</v>
      </c>
      <c r="B746" s="118">
        <v>400</v>
      </c>
      <c r="C746" s="193">
        <v>3390090.62</v>
      </c>
      <c r="D746" s="194"/>
      <c r="E746" s="193"/>
      <c r="F746" s="194"/>
      <c r="G746" s="42"/>
    </row>
    <row r="747" spans="1:7" s="124" customFormat="1" ht="23.25">
      <c r="A747" s="110" t="s">
        <v>67</v>
      </c>
      <c r="B747" s="118">
        <v>450</v>
      </c>
      <c r="C747" s="193">
        <v>1180811.57</v>
      </c>
      <c r="D747" s="194"/>
      <c r="E747" s="193"/>
      <c r="F747" s="194"/>
      <c r="G747" s="42"/>
    </row>
    <row r="748" spans="1:7" s="124" customFormat="1" ht="23.25">
      <c r="A748" s="110" t="s">
        <v>68</v>
      </c>
      <c r="B748" s="118">
        <v>500</v>
      </c>
      <c r="C748" s="193">
        <v>2993823</v>
      </c>
      <c r="D748" s="194"/>
      <c r="E748" s="193"/>
      <c r="F748" s="194"/>
      <c r="G748" s="42"/>
    </row>
    <row r="749" spans="1:7" s="124" customFormat="1" ht="23.25">
      <c r="A749" s="110" t="s">
        <v>280</v>
      </c>
      <c r="B749" s="118">
        <v>550</v>
      </c>
      <c r="C749" s="193">
        <v>0</v>
      </c>
      <c r="D749" s="194"/>
      <c r="E749" s="193"/>
      <c r="F749" s="194"/>
      <c r="G749" s="42"/>
    </row>
    <row r="750" spans="1:7" s="124" customFormat="1" ht="23.25">
      <c r="A750" s="110" t="s">
        <v>39</v>
      </c>
      <c r="B750" s="118"/>
      <c r="C750" s="193">
        <v>0</v>
      </c>
      <c r="D750" s="194"/>
      <c r="E750" s="193"/>
      <c r="F750" s="194"/>
      <c r="G750" s="42"/>
    </row>
    <row r="751" spans="1:7" s="124" customFormat="1" ht="23.25">
      <c r="A751" s="110" t="s">
        <v>281</v>
      </c>
      <c r="B751" s="118">
        <v>821</v>
      </c>
      <c r="C751" s="193"/>
      <c r="D751" s="194"/>
      <c r="E751" s="193">
        <v>51450730.21</v>
      </c>
      <c r="F751" s="194"/>
      <c r="G751" s="42"/>
    </row>
    <row r="752" spans="1:7" s="124" customFormat="1" ht="23.25">
      <c r="A752" s="110" t="s">
        <v>282</v>
      </c>
      <c r="B752" s="118">
        <v>900</v>
      </c>
      <c r="C752" s="193"/>
      <c r="D752" s="194"/>
      <c r="E752" s="193">
        <v>970444.17</v>
      </c>
      <c r="F752" s="194"/>
      <c r="G752" s="42"/>
    </row>
    <row r="753" spans="1:7" s="124" customFormat="1" ht="23.25">
      <c r="A753" s="110" t="s">
        <v>31</v>
      </c>
      <c r="B753" s="118">
        <v>600</v>
      </c>
      <c r="C753" s="114"/>
      <c r="D753" s="115"/>
      <c r="E753" s="193">
        <v>160000</v>
      </c>
      <c r="F753" s="194"/>
      <c r="G753" s="42"/>
    </row>
    <row r="754" spans="1:7" s="124" customFormat="1" ht="23.25">
      <c r="A754" s="110" t="s">
        <v>32</v>
      </c>
      <c r="B754" s="118"/>
      <c r="C754" s="114"/>
      <c r="D754" s="115"/>
      <c r="E754" s="193">
        <v>59500</v>
      </c>
      <c r="F754" s="194"/>
      <c r="G754" s="42"/>
    </row>
    <row r="755" spans="1:7" s="124" customFormat="1" ht="23.25">
      <c r="A755" s="110" t="s">
        <v>34</v>
      </c>
      <c r="B755" s="118"/>
      <c r="C755" s="193"/>
      <c r="D755" s="194"/>
      <c r="E755" s="193">
        <v>1819845</v>
      </c>
      <c r="F755" s="194"/>
      <c r="G755" s="42"/>
    </row>
    <row r="756" spans="1:7" s="124" customFormat="1" ht="23.25">
      <c r="A756" s="110" t="s">
        <v>56</v>
      </c>
      <c r="B756" s="118">
        <v>700</v>
      </c>
      <c r="C756" s="114"/>
      <c r="D756" s="115"/>
      <c r="E756" s="193">
        <v>11797050.52</v>
      </c>
      <c r="F756" s="194"/>
      <c r="G756" s="42"/>
    </row>
    <row r="757" spans="1:7" s="124" customFormat="1" ht="23.25">
      <c r="A757" s="110" t="s">
        <v>285</v>
      </c>
      <c r="B757" s="118"/>
      <c r="C757" s="114"/>
      <c r="D757" s="115"/>
      <c r="E757" s="193">
        <v>23081609.94</v>
      </c>
      <c r="F757" s="194"/>
      <c r="G757" s="42"/>
    </row>
    <row r="758" spans="1:7" s="124" customFormat="1" ht="23.25">
      <c r="A758" s="110" t="s">
        <v>286</v>
      </c>
      <c r="B758" s="118"/>
      <c r="C758" s="114"/>
      <c r="D758" s="115"/>
      <c r="E758" s="193">
        <v>900000</v>
      </c>
      <c r="F758" s="194"/>
      <c r="G758" s="42"/>
    </row>
    <row r="759" spans="1:7" s="124" customFormat="1" ht="23.25">
      <c r="A759" s="110" t="s">
        <v>287</v>
      </c>
      <c r="B759" s="118">
        <v>3000</v>
      </c>
      <c r="C759" s="114"/>
      <c r="D759" s="115"/>
      <c r="E759" s="193">
        <v>33900</v>
      </c>
      <c r="F759" s="194"/>
      <c r="G759" s="42"/>
    </row>
    <row r="760" spans="1:7" s="124" customFormat="1" ht="23.25">
      <c r="A760" s="110" t="s">
        <v>288</v>
      </c>
      <c r="B760" s="118">
        <v>3000</v>
      </c>
      <c r="C760" s="114"/>
      <c r="D760" s="115"/>
      <c r="E760" s="193">
        <v>13000</v>
      </c>
      <c r="F760" s="194"/>
      <c r="G760" s="42"/>
    </row>
    <row r="761" spans="1:7" s="124" customFormat="1" ht="23.25">
      <c r="A761" s="110" t="s">
        <v>290</v>
      </c>
      <c r="B761" s="118">
        <v>3000</v>
      </c>
      <c r="C761" s="114"/>
      <c r="D761" s="115"/>
      <c r="E761" s="193">
        <v>15010</v>
      </c>
      <c r="F761" s="194"/>
      <c r="G761" s="42"/>
    </row>
    <row r="762" spans="1:7" s="124" customFormat="1" ht="23.25">
      <c r="A762" s="122" t="s">
        <v>316</v>
      </c>
      <c r="B762" s="123"/>
      <c r="C762" s="195"/>
      <c r="D762" s="196"/>
      <c r="E762" s="195">
        <v>24733.31</v>
      </c>
      <c r="F762" s="196"/>
      <c r="G762" s="42"/>
    </row>
    <row r="763" spans="1:7" s="124" customFormat="1" ht="24" thickBot="1">
      <c r="A763" s="74"/>
      <c r="B763" s="79"/>
      <c r="C763" s="197">
        <f>SUM(C727:D762)</f>
        <v>90325823.15</v>
      </c>
      <c r="D763" s="198"/>
      <c r="E763" s="197">
        <f>SUM(E727:F762)</f>
        <v>90325823.15</v>
      </c>
      <c r="F763" s="198"/>
      <c r="G763" s="42"/>
    </row>
    <row r="764" spans="1:7" s="124" customFormat="1" ht="24" thickTop="1">
      <c r="A764" s="74"/>
      <c r="B764" s="79"/>
      <c r="C764" s="108"/>
      <c r="D764" s="108"/>
      <c r="E764" s="108"/>
      <c r="F764" s="108"/>
      <c r="G764" s="42"/>
    </row>
    <row r="765" spans="1:7" s="124" customFormat="1" ht="23.25">
      <c r="A765" s="74"/>
      <c r="B765" s="79"/>
      <c r="C765" s="108"/>
      <c r="D765" s="108"/>
      <c r="E765" s="108"/>
      <c r="F765" s="108"/>
      <c r="G765" s="42"/>
    </row>
    <row r="766" spans="1:7" s="124" customFormat="1" ht="23.25">
      <c r="A766" s="1" t="s">
        <v>318</v>
      </c>
      <c r="B766" s="1"/>
      <c r="C766" s="1"/>
      <c r="D766" s="1"/>
      <c r="E766" s="1"/>
      <c r="F766" s="1"/>
      <c r="G766" s="42"/>
    </row>
    <row r="767" spans="1:7" s="124" customFormat="1" ht="23.25">
      <c r="A767" s="1" t="s">
        <v>320</v>
      </c>
      <c r="B767" s="1"/>
      <c r="C767" s="1"/>
      <c r="D767" s="1"/>
      <c r="E767" s="1"/>
      <c r="F767" s="1"/>
      <c r="G767" s="42"/>
    </row>
    <row r="768" spans="1:7" s="124" customFormat="1" ht="23.25">
      <c r="A768" s="192" t="s">
        <v>319</v>
      </c>
      <c r="B768" s="192"/>
      <c r="C768" s="192"/>
      <c r="D768" s="192"/>
      <c r="E768" s="192"/>
      <c r="F768" s="192"/>
      <c r="G768" s="42"/>
    </row>
    <row r="769" spans="1:7" s="124" customFormat="1" ht="23.25">
      <c r="A769" s="109"/>
      <c r="B769" s="109"/>
      <c r="C769" s="109"/>
      <c r="D769" s="109"/>
      <c r="E769" s="109"/>
      <c r="F769" s="109"/>
      <c r="G769" s="42"/>
    </row>
    <row r="770" spans="1:7" s="124" customFormat="1" ht="27.75" customHeight="1">
      <c r="A770" s="203" t="s">
        <v>268</v>
      </c>
      <c r="B770" s="203"/>
      <c r="C770" s="203"/>
      <c r="D770" s="203"/>
      <c r="E770" s="203"/>
      <c r="F770" s="203"/>
      <c r="G770" s="42"/>
    </row>
    <row r="771" spans="1:7" s="124" customFormat="1" ht="27.75" customHeight="1">
      <c r="A771" s="203" t="s">
        <v>7</v>
      </c>
      <c r="B771" s="203"/>
      <c r="C771" s="203"/>
      <c r="D771" s="203"/>
      <c r="E771" s="203"/>
      <c r="F771" s="203"/>
      <c r="G771" s="42"/>
    </row>
    <row r="772" spans="1:7" s="124" customFormat="1" ht="27.75" customHeight="1">
      <c r="A772" s="204" t="s">
        <v>317</v>
      </c>
      <c r="B772" s="204"/>
      <c r="C772" s="204"/>
      <c r="D772" s="204"/>
      <c r="E772" s="204"/>
      <c r="F772" s="204"/>
      <c r="G772" s="42"/>
    </row>
    <row r="773" spans="1:7" s="124" customFormat="1" ht="27.75" customHeight="1">
      <c r="A773" s="205" t="s">
        <v>46</v>
      </c>
      <c r="B773" s="207" t="s">
        <v>72</v>
      </c>
      <c r="C773" s="209" t="s">
        <v>271</v>
      </c>
      <c r="D773" s="210"/>
      <c r="E773" s="209" t="s">
        <v>272</v>
      </c>
      <c r="F773" s="210"/>
      <c r="G773" s="42"/>
    </row>
    <row r="774" spans="1:7" s="124" customFormat="1" ht="27.75" customHeight="1">
      <c r="A774" s="206"/>
      <c r="B774" s="208"/>
      <c r="C774" s="211"/>
      <c r="D774" s="212"/>
      <c r="E774" s="211"/>
      <c r="F774" s="212"/>
      <c r="G774" s="42"/>
    </row>
    <row r="775" spans="1:7" s="124" customFormat="1" ht="27.75" customHeight="1">
      <c r="A775" s="103" t="s">
        <v>273</v>
      </c>
      <c r="B775" s="112" t="s">
        <v>297</v>
      </c>
      <c r="C775" s="201">
        <v>68050</v>
      </c>
      <c r="D775" s="202"/>
      <c r="E775" s="201"/>
      <c r="F775" s="202"/>
      <c r="G775" s="42"/>
    </row>
    <row r="776" spans="1:7" s="124" customFormat="1" ht="27.75" customHeight="1">
      <c r="A776" s="110" t="s">
        <v>274</v>
      </c>
      <c r="B776" s="113" t="s">
        <v>298</v>
      </c>
      <c r="C776" s="193">
        <v>2761478.17</v>
      </c>
      <c r="D776" s="194"/>
      <c r="E776" s="193"/>
      <c r="F776" s="194"/>
      <c r="G776" s="42"/>
    </row>
    <row r="777" spans="1:7" s="124" customFormat="1" ht="27.75" customHeight="1">
      <c r="A777" s="110" t="s">
        <v>275</v>
      </c>
      <c r="B777" s="113" t="s">
        <v>298</v>
      </c>
      <c r="C777" s="193">
        <v>294733.31</v>
      </c>
      <c r="D777" s="194"/>
      <c r="E777" s="193"/>
      <c r="F777" s="194"/>
      <c r="G777" s="42"/>
    </row>
    <row r="778" spans="1:7" s="124" customFormat="1" ht="27.75" customHeight="1">
      <c r="A778" s="103" t="s">
        <v>276</v>
      </c>
      <c r="B778" s="112" t="s">
        <v>298</v>
      </c>
      <c r="C778" s="193">
        <v>52054786.09</v>
      </c>
      <c r="D778" s="194"/>
      <c r="E778" s="193"/>
      <c r="F778" s="194"/>
      <c r="G778" s="42"/>
    </row>
    <row r="779" spans="1:7" s="124" customFormat="1" ht="27.75" customHeight="1">
      <c r="A779" s="110" t="s">
        <v>42</v>
      </c>
      <c r="B779" s="111" t="s">
        <v>300</v>
      </c>
      <c r="C779" s="199">
        <v>0</v>
      </c>
      <c r="D779" s="200"/>
      <c r="E779" s="199"/>
      <c r="F779" s="200"/>
      <c r="G779" s="42"/>
    </row>
    <row r="780" spans="1:7" s="124" customFormat="1" ht="27.75" customHeight="1">
      <c r="A780" s="116" t="s">
        <v>40</v>
      </c>
      <c r="B780" s="117" t="s">
        <v>300</v>
      </c>
      <c r="C780" s="201">
        <v>0</v>
      </c>
      <c r="D780" s="202"/>
      <c r="E780" s="201"/>
      <c r="F780" s="202"/>
      <c r="G780" s="42"/>
    </row>
    <row r="781" spans="1:7" s="124" customFormat="1" ht="27.75" customHeight="1">
      <c r="A781" s="110" t="s">
        <v>277</v>
      </c>
      <c r="B781" s="118"/>
      <c r="C781" s="193">
        <v>74500</v>
      </c>
      <c r="D781" s="194"/>
      <c r="E781" s="193"/>
      <c r="F781" s="194"/>
      <c r="G781" s="42"/>
    </row>
    <row r="782" spans="1:7" s="124" customFormat="1" ht="27.75" customHeight="1">
      <c r="A782" s="119" t="s">
        <v>55</v>
      </c>
      <c r="B782" s="120" t="s">
        <v>54</v>
      </c>
      <c r="C782" s="199">
        <v>0</v>
      </c>
      <c r="D782" s="200"/>
      <c r="E782" s="199"/>
      <c r="F782" s="200"/>
      <c r="G782" s="42"/>
    </row>
    <row r="783" spans="1:7" s="124" customFormat="1" ht="27.75" customHeight="1">
      <c r="A783" s="110" t="s">
        <v>57</v>
      </c>
      <c r="B783" s="118"/>
      <c r="C783" s="193">
        <v>0</v>
      </c>
      <c r="D783" s="194"/>
      <c r="E783" s="193"/>
      <c r="F783" s="194"/>
      <c r="G783" s="42"/>
    </row>
    <row r="784" spans="1:7" s="124" customFormat="1" ht="27.75" customHeight="1">
      <c r="A784" s="110" t="s">
        <v>278</v>
      </c>
      <c r="B784" s="118"/>
      <c r="C784" s="193">
        <v>630000</v>
      </c>
      <c r="D784" s="194"/>
      <c r="E784" s="193"/>
      <c r="F784" s="194"/>
      <c r="G784" s="42"/>
    </row>
    <row r="785" spans="1:7" s="124" customFormat="1" ht="27.75" customHeight="1">
      <c r="A785" s="110" t="s">
        <v>279</v>
      </c>
      <c r="B785" s="118"/>
      <c r="C785" s="193">
        <v>7280</v>
      </c>
      <c r="D785" s="194"/>
      <c r="E785" s="193"/>
      <c r="F785" s="194"/>
      <c r="G785" s="42"/>
    </row>
    <row r="786" spans="1:7" s="124" customFormat="1" ht="27.75" customHeight="1">
      <c r="A786" s="110" t="s">
        <v>282</v>
      </c>
      <c r="B786" s="118">
        <v>900</v>
      </c>
      <c r="C786" s="193"/>
      <c r="D786" s="194"/>
      <c r="E786" s="193">
        <v>1017354.17</v>
      </c>
      <c r="F786" s="194"/>
      <c r="G786" s="42"/>
    </row>
    <row r="787" spans="1:7" s="124" customFormat="1" ht="27.75" customHeight="1">
      <c r="A787" s="110" t="s">
        <v>31</v>
      </c>
      <c r="B787" s="118">
        <v>600</v>
      </c>
      <c r="C787" s="114"/>
      <c r="D787" s="115"/>
      <c r="E787" s="193">
        <v>160000</v>
      </c>
      <c r="F787" s="194"/>
      <c r="G787" s="42"/>
    </row>
    <row r="788" spans="1:7" s="124" customFormat="1" ht="27.75" customHeight="1">
      <c r="A788" s="110" t="s">
        <v>32</v>
      </c>
      <c r="B788" s="118"/>
      <c r="C788" s="114"/>
      <c r="D788" s="115"/>
      <c r="E788" s="193">
        <v>59500</v>
      </c>
      <c r="F788" s="194"/>
      <c r="G788" s="42"/>
    </row>
    <row r="789" spans="1:7" s="124" customFormat="1" ht="27.75" customHeight="1">
      <c r="A789" s="110" t="s">
        <v>34</v>
      </c>
      <c r="B789" s="118"/>
      <c r="C789" s="193"/>
      <c r="D789" s="194"/>
      <c r="E789" s="193">
        <v>1819845</v>
      </c>
      <c r="F789" s="194"/>
      <c r="G789" s="42"/>
    </row>
    <row r="790" spans="1:7" s="124" customFormat="1" ht="27.75" customHeight="1">
      <c r="A790" s="110" t="s">
        <v>56</v>
      </c>
      <c r="B790" s="118">
        <v>700</v>
      </c>
      <c r="C790" s="114"/>
      <c r="D790" s="115"/>
      <c r="E790" s="193">
        <v>24569653.24</v>
      </c>
      <c r="F790" s="194"/>
      <c r="G790" s="42"/>
    </row>
    <row r="791" spans="1:7" s="124" customFormat="1" ht="27.75" customHeight="1">
      <c r="A791" s="110" t="s">
        <v>285</v>
      </c>
      <c r="B791" s="118"/>
      <c r="C791" s="114"/>
      <c r="D791" s="115"/>
      <c r="E791" s="193">
        <v>27339741.85</v>
      </c>
      <c r="F791" s="194"/>
      <c r="G791" s="42"/>
    </row>
    <row r="792" spans="1:7" s="124" customFormat="1" ht="27.75" customHeight="1">
      <c r="A792" s="110" t="s">
        <v>286</v>
      </c>
      <c r="B792" s="118"/>
      <c r="C792" s="114"/>
      <c r="D792" s="115"/>
      <c r="E792" s="193">
        <v>900000</v>
      </c>
      <c r="F792" s="194"/>
      <c r="G792" s="42"/>
    </row>
    <row r="793" spans="1:7" s="124" customFormat="1" ht="27.75" customHeight="1">
      <c r="A793" s="122" t="s">
        <v>316</v>
      </c>
      <c r="B793" s="123"/>
      <c r="C793" s="195"/>
      <c r="D793" s="196"/>
      <c r="E793" s="195">
        <v>24733.31</v>
      </c>
      <c r="F793" s="196"/>
      <c r="G793" s="42"/>
    </row>
    <row r="794" spans="1:7" s="124" customFormat="1" ht="27.75" customHeight="1" thickBot="1">
      <c r="A794" s="74"/>
      <c r="B794" s="79"/>
      <c r="C794" s="197">
        <f>SUM(C775:D793)</f>
        <v>55890827.57</v>
      </c>
      <c r="D794" s="198"/>
      <c r="E794" s="197">
        <f>SUM(E775:F793)</f>
        <v>55890827.57</v>
      </c>
      <c r="F794" s="198"/>
      <c r="G794" s="42"/>
    </row>
    <row r="795" spans="1:7" s="124" customFormat="1" ht="27.75" customHeight="1" thickTop="1">
      <c r="A795" s="74"/>
      <c r="B795" s="79"/>
      <c r="C795" s="108"/>
      <c r="D795" s="108"/>
      <c r="E795" s="108"/>
      <c r="F795" s="108"/>
      <c r="G795" s="42"/>
    </row>
    <row r="796" spans="1:7" s="124" customFormat="1" ht="27.75" customHeight="1">
      <c r="A796" s="74"/>
      <c r="B796" s="79"/>
      <c r="C796" s="108"/>
      <c r="D796" s="108"/>
      <c r="E796" s="108"/>
      <c r="F796" s="108"/>
      <c r="G796" s="42"/>
    </row>
    <row r="797" spans="1:7" s="124" customFormat="1" ht="27.75" customHeight="1">
      <c r="A797" s="1" t="s">
        <v>318</v>
      </c>
      <c r="B797" s="1"/>
      <c r="C797" s="1"/>
      <c r="D797" s="1"/>
      <c r="E797" s="1"/>
      <c r="F797" s="1"/>
      <c r="G797" s="42"/>
    </row>
    <row r="798" spans="1:7" s="124" customFormat="1" ht="27.75" customHeight="1">
      <c r="A798" s="1" t="s">
        <v>320</v>
      </c>
      <c r="B798" s="1"/>
      <c r="C798" s="1"/>
      <c r="D798" s="1"/>
      <c r="E798" s="1"/>
      <c r="F798" s="1"/>
      <c r="G798" s="42"/>
    </row>
    <row r="799" spans="1:7" s="124" customFormat="1" ht="23.25">
      <c r="A799" s="192" t="s">
        <v>319</v>
      </c>
      <c r="B799" s="192"/>
      <c r="C799" s="192"/>
      <c r="D799" s="192"/>
      <c r="E799" s="192"/>
      <c r="F799" s="192"/>
      <c r="G799" s="42"/>
    </row>
    <row r="800" s="124" customFormat="1" ht="21">
      <c r="G800" s="42"/>
    </row>
    <row r="801" s="124" customFormat="1" ht="21">
      <c r="G801" s="42"/>
    </row>
    <row r="802" s="124" customFormat="1" ht="21">
      <c r="G802" s="42"/>
    </row>
    <row r="803" s="124" customFormat="1" ht="21">
      <c r="G803" s="42"/>
    </row>
    <row r="804" s="124" customFormat="1" ht="21">
      <c r="G804" s="42"/>
    </row>
    <row r="805" s="124" customFormat="1" ht="21">
      <c r="G805" s="42"/>
    </row>
    <row r="806" s="124" customFormat="1" ht="21">
      <c r="G806" s="42"/>
    </row>
    <row r="807" s="124" customFormat="1" ht="21">
      <c r="G807" s="42"/>
    </row>
    <row r="808" s="124" customFormat="1" ht="21">
      <c r="G808" s="42"/>
    </row>
    <row r="809" s="124" customFormat="1" ht="21">
      <c r="G809" s="42"/>
    </row>
    <row r="810" s="124" customFormat="1" ht="21">
      <c r="G810" s="42"/>
    </row>
    <row r="811" s="124" customFormat="1" ht="21">
      <c r="G811" s="42"/>
    </row>
    <row r="812" s="124" customFormat="1" ht="21">
      <c r="G812" s="42"/>
    </row>
    <row r="813" s="124" customFormat="1" ht="21">
      <c r="G813" s="42"/>
    </row>
    <row r="814" s="124" customFormat="1" ht="21">
      <c r="G814" s="42"/>
    </row>
    <row r="815" s="124" customFormat="1" ht="21">
      <c r="G815" s="42"/>
    </row>
    <row r="816" s="124" customFormat="1" ht="21">
      <c r="G816" s="42"/>
    </row>
    <row r="817" s="124" customFormat="1" ht="21">
      <c r="G817" s="42"/>
    </row>
    <row r="818" s="124" customFormat="1" ht="21">
      <c r="G818" s="42"/>
    </row>
    <row r="819" s="124" customFormat="1" ht="21">
      <c r="G819" s="42"/>
    </row>
    <row r="820" s="124" customFormat="1" ht="21">
      <c r="G820" s="42"/>
    </row>
    <row r="821" s="124" customFormat="1" ht="21">
      <c r="G821" s="42"/>
    </row>
    <row r="822" s="124" customFormat="1" ht="21">
      <c r="G822" s="42"/>
    </row>
    <row r="823" s="124" customFormat="1" ht="21">
      <c r="G823" s="42"/>
    </row>
    <row r="824" s="124" customFormat="1" ht="21">
      <c r="G824" s="42"/>
    </row>
    <row r="825" s="124" customFormat="1" ht="21">
      <c r="G825" s="42"/>
    </row>
    <row r="826" s="124" customFormat="1" ht="21">
      <c r="G826" s="42"/>
    </row>
    <row r="827" s="124" customFormat="1" ht="21">
      <c r="G827" s="42"/>
    </row>
    <row r="828" s="124" customFormat="1" ht="21">
      <c r="G828" s="42"/>
    </row>
    <row r="829" s="124" customFormat="1" ht="21">
      <c r="G829" s="42"/>
    </row>
    <row r="830" s="124" customFormat="1" ht="21">
      <c r="G830" s="42"/>
    </row>
    <row r="831" s="124" customFormat="1" ht="21">
      <c r="G831" s="42"/>
    </row>
    <row r="832" s="124" customFormat="1" ht="21">
      <c r="G832" s="42"/>
    </row>
    <row r="833" s="124" customFormat="1" ht="21">
      <c r="G833" s="42"/>
    </row>
    <row r="834" s="124" customFormat="1" ht="21">
      <c r="G834" s="42"/>
    </row>
    <row r="835" s="124" customFormat="1" ht="21">
      <c r="G835" s="42"/>
    </row>
    <row r="836" s="124" customFormat="1" ht="21">
      <c r="G836" s="42"/>
    </row>
    <row r="837" s="124" customFormat="1" ht="21">
      <c r="G837" s="42"/>
    </row>
    <row r="838" s="124" customFormat="1" ht="21">
      <c r="G838" s="42"/>
    </row>
    <row r="839" s="124" customFormat="1" ht="21">
      <c r="G839" s="42"/>
    </row>
    <row r="840" s="124" customFormat="1" ht="21">
      <c r="G840" s="42"/>
    </row>
    <row r="841" s="124" customFormat="1" ht="21">
      <c r="G841" s="42"/>
    </row>
    <row r="842" s="124" customFormat="1" ht="21">
      <c r="G842" s="42"/>
    </row>
    <row r="843" s="124" customFormat="1" ht="21">
      <c r="G843" s="42"/>
    </row>
    <row r="844" s="124" customFormat="1" ht="21">
      <c r="G844" s="42"/>
    </row>
    <row r="845" s="124" customFormat="1" ht="21">
      <c r="G845" s="42"/>
    </row>
    <row r="846" s="124" customFormat="1" ht="21">
      <c r="G846" s="42"/>
    </row>
    <row r="847" s="124" customFormat="1" ht="21">
      <c r="G847" s="42"/>
    </row>
    <row r="848" s="124" customFormat="1" ht="21">
      <c r="G848" s="42"/>
    </row>
    <row r="849" s="124" customFormat="1" ht="21">
      <c r="G849" s="42"/>
    </row>
    <row r="850" s="124" customFormat="1" ht="21">
      <c r="G850" s="42"/>
    </row>
    <row r="851" s="124" customFormat="1" ht="21">
      <c r="G851" s="42"/>
    </row>
    <row r="852" s="124" customFormat="1" ht="21">
      <c r="G852" s="42"/>
    </row>
    <row r="853" s="124" customFormat="1" ht="21">
      <c r="G853" s="42"/>
    </row>
    <row r="854" s="124" customFormat="1" ht="21">
      <c r="G854" s="42"/>
    </row>
    <row r="855" s="124" customFormat="1" ht="21">
      <c r="G855" s="42"/>
    </row>
    <row r="856" s="124" customFormat="1" ht="21">
      <c r="G856" s="42"/>
    </row>
    <row r="857" s="124" customFormat="1" ht="21">
      <c r="G857" s="42"/>
    </row>
    <row r="858" s="124" customFormat="1" ht="21">
      <c r="G858" s="42"/>
    </row>
    <row r="859" s="124" customFormat="1" ht="21">
      <c r="G859" s="42"/>
    </row>
    <row r="860" s="124" customFormat="1" ht="21">
      <c r="G860" s="42"/>
    </row>
    <row r="861" s="124" customFormat="1" ht="21">
      <c r="G861" s="42"/>
    </row>
    <row r="862" s="124" customFormat="1" ht="21">
      <c r="G862" s="42"/>
    </row>
    <row r="863" s="124" customFormat="1" ht="21">
      <c r="G863" s="42"/>
    </row>
    <row r="864" s="124" customFormat="1" ht="21">
      <c r="G864" s="42"/>
    </row>
    <row r="865" s="124" customFormat="1" ht="21">
      <c r="G865" s="42"/>
    </row>
    <row r="866" s="124" customFormat="1" ht="21">
      <c r="G866" s="42"/>
    </row>
    <row r="867" s="124" customFormat="1" ht="21">
      <c r="G867" s="42"/>
    </row>
    <row r="868" s="124" customFormat="1" ht="21">
      <c r="G868" s="42"/>
    </row>
    <row r="869" s="124" customFormat="1" ht="21">
      <c r="G869" s="42"/>
    </row>
    <row r="870" s="124" customFormat="1" ht="21">
      <c r="G870" s="42"/>
    </row>
    <row r="871" s="124" customFormat="1" ht="21">
      <c r="G871" s="42"/>
    </row>
    <row r="872" s="124" customFormat="1" ht="21">
      <c r="G872" s="42"/>
    </row>
    <row r="873" s="124" customFormat="1" ht="21">
      <c r="G873" s="42"/>
    </row>
    <row r="874" s="124" customFormat="1" ht="21">
      <c r="G874" s="42"/>
    </row>
    <row r="875" s="124" customFormat="1" ht="21">
      <c r="G875" s="42"/>
    </row>
    <row r="876" s="124" customFormat="1" ht="21">
      <c r="G876" s="42"/>
    </row>
    <row r="877" s="124" customFormat="1" ht="21">
      <c r="G877" s="42"/>
    </row>
    <row r="878" s="124" customFormat="1" ht="21">
      <c r="G878" s="42"/>
    </row>
    <row r="879" s="124" customFormat="1" ht="21">
      <c r="G879" s="42"/>
    </row>
    <row r="880" s="124" customFormat="1" ht="21">
      <c r="G880" s="42"/>
    </row>
    <row r="881" s="124" customFormat="1" ht="21">
      <c r="G881" s="42"/>
    </row>
    <row r="882" s="124" customFormat="1" ht="21">
      <c r="G882" s="42"/>
    </row>
    <row r="883" s="124" customFormat="1" ht="21">
      <c r="G883" s="42"/>
    </row>
    <row r="884" s="124" customFormat="1" ht="21">
      <c r="G884" s="42"/>
    </row>
    <row r="885" s="124" customFormat="1" ht="21">
      <c r="G885" s="42"/>
    </row>
    <row r="886" s="124" customFormat="1" ht="21">
      <c r="G886" s="42"/>
    </row>
    <row r="887" s="124" customFormat="1" ht="21">
      <c r="G887" s="42"/>
    </row>
    <row r="888" s="124" customFormat="1" ht="21">
      <c r="G888" s="42"/>
    </row>
    <row r="889" s="124" customFormat="1" ht="21">
      <c r="G889" s="42"/>
    </row>
    <row r="890" s="124" customFormat="1" ht="21">
      <c r="G890" s="42"/>
    </row>
    <row r="891" s="124" customFormat="1" ht="21">
      <c r="G891" s="42"/>
    </row>
    <row r="892" s="124" customFormat="1" ht="21">
      <c r="G892" s="42"/>
    </row>
    <row r="893" s="124" customFormat="1" ht="21">
      <c r="G893" s="42"/>
    </row>
    <row r="894" s="124" customFormat="1" ht="21">
      <c r="G894" s="42"/>
    </row>
    <row r="895" s="124" customFormat="1" ht="21">
      <c r="G895" s="42"/>
    </row>
    <row r="896" s="124" customFormat="1" ht="21">
      <c r="G896" s="42"/>
    </row>
    <row r="897" s="124" customFormat="1" ht="21">
      <c r="G897" s="42"/>
    </row>
    <row r="898" s="124" customFormat="1" ht="21">
      <c r="G898" s="42"/>
    </row>
    <row r="899" s="124" customFormat="1" ht="21">
      <c r="G899" s="42"/>
    </row>
    <row r="900" s="124" customFormat="1" ht="21">
      <c r="G900" s="42"/>
    </row>
    <row r="901" s="124" customFormat="1" ht="21">
      <c r="G901" s="42"/>
    </row>
    <row r="902" s="124" customFormat="1" ht="21">
      <c r="G902" s="42"/>
    </row>
    <row r="903" s="124" customFormat="1" ht="21">
      <c r="G903" s="42"/>
    </row>
    <row r="904" s="124" customFormat="1" ht="21">
      <c r="G904" s="42"/>
    </row>
    <row r="905" s="124" customFormat="1" ht="21">
      <c r="G905" s="42"/>
    </row>
    <row r="906" s="124" customFormat="1" ht="21">
      <c r="G906" s="42"/>
    </row>
    <row r="907" s="124" customFormat="1" ht="21">
      <c r="G907" s="42"/>
    </row>
    <row r="908" s="124" customFormat="1" ht="21">
      <c r="G908" s="42"/>
    </row>
    <row r="909" s="124" customFormat="1" ht="21">
      <c r="G909" s="42"/>
    </row>
    <row r="910" s="124" customFormat="1" ht="21">
      <c r="G910" s="42"/>
    </row>
    <row r="911" s="124" customFormat="1" ht="21">
      <c r="G911" s="42"/>
    </row>
    <row r="912" s="124" customFormat="1" ht="21">
      <c r="G912" s="42"/>
    </row>
    <row r="913" s="124" customFormat="1" ht="21">
      <c r="G913" s="42"/>
    </row>
    <row r="914" s="124" customFormat="1" ht="21">
      <c r="G914" s="42"/>
    </row>
    <row r="915" s="124" customFormat="1" ht="21">
      <c r="G915" s="42"/>
    </row>
    <row r="916" s="124" customFormat="1" ht="21">
      <c r="G916" s="42"/>
    </row>
    <row r="917" s="124" customFormat="1" ht="21">
      <c r="G917" s="42"/>
    </row>
    <row r="918" s="124" customFormat="1" ht="21">
      <c r="G918" s="42"/>
    </row>
    <row r="919" s="124" customFormat="1" ht="21">
      <c r="G919" s="42"/>
    </row>
    <row r="920" s="124" customFormat="1" ht="21">
      <c r="G920" s="42"/>
    </row>
    <row r="921" s="124" customFormat="1" ht="21">
      <c r="G921" s="42"/>
    </row>
    <row r="922" s="124" customFormat="1" ht="21">
      <c r="G922" s="42"/>
    </row>
    <row r="923" s="124" customFormat="1" ht="21">
      <c r="G923" s="42"/>
    </row>
    <row r="924" s="124" customFormat="1" ht="21">
      <c r="G924" s="42"/>
    </row>
    <row r="925" s="124" customFormat="1" ht="21">
      <c r="G925" s="42"/>
    </row>
    <row r="926" s="124" customFormat="1" ht="21">
      <c r="G926" s="42"/>
    </row>
    <row r="927" s="124" customFormat="1" ht="21">
      <c r="G927" s="42"/>
    </row>
    <row r="928" s="124" customFormat="1" ht="21">
      <c r="G928" s="42"/>
    </row>
    <row r="929" s="124" customFormat="1" ht="21">
      <c r="G929" s="42"/>
    </row>
    <row r="930" s="124" customFormat="1" ht="21">
      <c r="G930" s="42"/>
    </row>
    <row r="931" s="124" customFormat="1" ht="21">
      <c r="G931" s="42"/>
    </row>
    <row r="932" s="124" customFormat="1" ht="21">
      <c r="G932" s="42"/>
    </row>
    <row r="933" s="124" customFormat="1" ht="21">
      <c r="G933" s="42"/>
    </row>
    <row r="934" s="124" customFormat="1" ht="21">
      <c r="G934" s="42"/>
    </row>
    <row r="935" s="124" customFormat="1" ht="21">
      <c r="G935" s="42"/>
    </row>
    <row r="936" s="124" customFormat="1" ht="21">
      <c r="G936" s="42"/>
    </row>
    <row r="937" s="124" customFormat="1" ht="21">
      <c r="G937" s="42"/>
    </row>
    <row r="938" s="124" customFormat="1" ht="21">
      <c r="G938" s="42"/>
    </row>
    <row r="939" s="124" customFormat="1" ht="21">
      <c r="G939" s="42"/>
    </row>
    <row r="940" s="124" customFormat="1" ht="21">
      <c r="G940" s="42"/>
    </row>
    <row r="941" s="124" customFormat="1" ht="21">
      <c r="G941" s="42"/>
    </row>
    <row r="942" s="124" customFormat="1" ht="21">
      <c r="G942" s="42"/>
    </row>
    <row r="943" s="124" customFormat="1" ht="21">
      <c r="G943" s="42"/>
    </row>
    <row r="944" s="124" customFormat="1" ht="21">
      <c r="G944" s="42"/>
    </row>
    <row r="945" s="124" customFormat="1" ht="21">
      <c r="G945" s="42"/>
    </row>
    <row r="946" s="124" customFormat="1" ht="21">
      <c r="G946" s="42"/>
    </row>
    <row r="947" s="124" customFormat="1" ht="21">
      <c r="G947" s="42"/>
    </row>
    <row r="948" s="124" customFormat="1" ht="21">
      <c r="G948" s="42"/>
    </row>
    <row r="949" s="124" customFormat="1" ht="21">
      <c r="G949" s="42"/>
    </row>
    <row r="950" s="124" customFormat="1" ht="21">
      <c r="G950" s="42"/>
    </row>
    <row r="951" s="124" customFormat="1" ht="21">
      <c r="G951" s="42"/>
    </row>
    <row r="952" s="124" customFormat="1" ht="21">
      <c r="G952" s="42"/>
    </row>
    <row r="953" s="124" customFormat="1" ht="21">
      <c r="G953" s="42"/>
    </row>
    <row r="954" s="124" customFormat="1" ht="21">
      <c r="G954" s="42"/>
    </row>
    <row r="955" s="124" customFormat="1" ht="21">
      <c r="G955" s="42"/>
    </row>
  </sheetData>
  <sheetProtection/>
  <mergeCells count="1163">
    <mergeCell ref="A799:F799"/>
    <mergeCell ref="C793:D793"/>
    <mergeCell ref="E793:F793"/>
    <mergeCell ref="C794:D794"/>
    <mergeCell ref="E794:F794"/>
    <mergeCell ref="C789:D789"/>
    <mergeCell ref="E789:F789"/>
    <mergeCell ref="E790:F790"/>
    <mergeCell ref="E791:F791"/>
    <mergeCell ref="E792:F792"/>
    <mergeCell ref="C786:D786"/>
    <mergeCell ref="E786:F786"/>
    <mergeCell ref="E787:F787"/>
    <mergeCell ref="E788:F788"/>
    <mergeCell ref="C784:D784"/>
    <mergeCell ref="E784:F784"/>
    <mergeCell ref="C785:D785"/>
    <mergeCell ref="E785:F785"/>
    <mergeCell ref="C781:D781"/>
    <mergeCell ref="E781:F781"/>
    <mergeCell ref="C782:D782"/>
    <mergeCell ref="E782:F782"/>
    <mergeCell ref="C783:D783"/>
    <mergeCell ref="E783:F783"/>
    <mergeCell ref="C778:D778"/>
    <mergeCell ref="E778:F778"/>
    <mergeCell ref="C779:D779"/>
    <mergeCell ref="E779:F779"/>
    <mergeCell ref="C780:D780"/>
    <mergeCell ref="E780:F780"/>
    <mergeCell ref="C775:D775"/>
    <mergeCell ref="E775:F775"/>
    <mergeCell ref="C776:D776"/>
    <mergeCell ref="E776:F776"/>
    <mergeCell ref="C777:D777"/>
    <mergeCell ref="E777:F777"/>
    <mergeCell ref="A768:F768"/>
    <mergeCell ref="A770:F770"/>
    <mergeCell ref="A771:F771"/>
    <mergeCell ref="A772:F772"/>
    <mergeCell ref="A773:A774"/>
    <mergeCell ref="B773:B774"/>
    <mergeCell ref="C773:D774"/>
    <mergeCell ref="E773:F774"/>
    <mergeCell ref="E760:F760"/>
    <mergeCell ref="E761:F761"/>
    <mergeCell ref="C762:D762"/>
    <mergeCell ref="E762:F762"/>
    <mergeCell ref="C763:D763"/>
    <mergeCell ref="E763:F763"/>
    <mergeCell ref="C755:D755"/>
    <mergeCell ref="E755:F755"/>
    <mergeCell ref="E756:F756"/>
    <mergeCell ref="E757:F757"/>
    <mergeCell ref="E758:F758"/>
    <mergeCell ref="E759:F759"/>
    <mergeCell ref="C751:D751"/>
    <mergeCell ref="E751:F751"/>
    <mergeCell ref="C752:D752"/>
    <mergeCell ref="E752:F752"/>
    <mergeCell ref="E753:F753"/>
    <mergeCell ref="E754:F754"/>
    <mergeCell ref="C748:D748"/>
    <mergeCell ref="E748:F748"/>
    <mergeCell ref="C749:D749"/>
    <mergeCell ref="E749:F749"/>
    <mergeCell ref="C750:D750"/>
    <mergeCell ref="E750:F750"/>
    <mergeCell ref="C745:D745"/>
    <mergeCell ref="E745:F745"/>
    <mergeCell ref="C746:D746"/>
    <mergeCell ref="E746:F746"/>
    <mergeCell ref="C747:D747"/>
    <mergeCell ref="E747:F747"/>
    <mergeCell ref="C742:D742"/>
    <mergeCell ref="E742:F742"/>
    <mergeCell ref="C743:D743"/>
    <mergeCell ref="E743:F743"/>
    <mergeCell ref="C744:D744"/>
    <mergeCell ref="E744:F744"/>
    <mergeCell ref="C739:D739"/>
    <mergeCell ref="E739:F739"/>
    <mergeCell ref="C740:D740"/>
    <mergeCell ref="E740:F740"/>
    <mergeCell ref="C741:D741"/>
    <mergeCell ref="E741:F741"/>
    <mergeCell ref="C736:D736"/>
    <mergeCell ref="E736:F736"/>
    <mergeCell ref="C737:D737"/>
    <mergeCell ref="E737:F737"/>
    <mergeCell ref="C738:D738"/>
    <mergeCell ref="E738:F738"/>
    <mergeCell ref="C733:D733"/>
    <mergeCell ref="E733:F733"/>
    <mergeCell ref="C734:D734"/>
    <mergeCell ref="E734:F734"/>
    <mergeCell ref="C735:D735"/>
    <mergeCell ref="E735:F735"/>
    <mergeCell ref="C730:D730"/>
    <mergeCell ref="E730:F730"/>
    <mergeCell ref="C731:D731"/>
    <mergeCell ref="E731:F731"/>
    <mergeCell ref="C732:D732"/>
    <mergeCell ref="E732:F732"/>
    <mergeCell ref="C727:D727"/>
    <mergeCell ref="E727:F727"/>
    <mergeCell ref="C728:D728"/>
    <mergeCell ref="E728:F728"/>
    <mergeCell ref="C729:D729"/>
    <mergeCell ref="E729:F729"/>
    <mergeCell ref="A722:F722"/>
    <mergeCell ref="A723:F723"/>
    <mergeCell ref="A724:F724"/>
    <mergeCell ref="A725:A726"/>
    <mergeCell ref="B725:B726"/>
    <mergeCell ref="C725:D726"/>
    <mergeCell ref="E725:F726"/>
    <mergeCell ref="A635:F635"/>
    <mergeCell ref="E627:F627"/>
    <mergeCell ref="E628:F628"/>
    <mergeCell ref="C629:D629"/>
    <mergeCell ref="E629:F629"/>
    <mergeCell ref="C630:D630"/>
    <mergeCell ref="E630:F630"/>
    <mergeCell ref="C622:D622"/>
    <mergeCell ref="E622:F622"/>
    <mergeCell ref="E623:F623"/>
    <mergeCell ref="E624:F624"/>
    <mergeCell ref="E625:F625"/>
    <mergeCell ref="E626:F626"/>
    <mergeCell ref="C618:D618"/>
    <mergeCell ref="E618:F618"/>
    <mergeCell ref="C619:D619"/>
    <mergeCell ref="E619:F619"/>
    <mergeCell ref="E620:F620"/>
    <mergeCell ref="E621:F621"/>
    <mergeCell ref="C615:D615"/>
    <mergeCell ref="E615:F615"/>
    <mergeCell ref="C616:D616"/>
    <mergeCell ref="E616:F616"/>
    <mergeCell ref="C617:D617"/>
    <mergeCell ref="E617:F617"/>
    <mergeCell ref="C612:D612"/>
    <mergeCell ref="E612:F612"/>
    <mergeCell ref="C613:D613"/>
    <mergeCell ref="E613:F613"/>
    <mergeCell ref="C614:D614"/>
    <mergeCell ref="E614:F614"/>
    <mergeCell ref="C609:D609"/>
    <mergeCell ref="E609:F609"/>
    <mergeCell ref="C610:D610"/>
    <mergeCell ref="E610:F610"/>
    <mergeCell ref="C611:D611"/>
    <mergeCell ref="E611:F611"/>
    <mergeCell ref="C606:D606"/>
    <mergeCell ref="E606:F606"/>
    <mergeCell ref="C607:D607"/>
    <mergeCell ref="E607:F607"/>
    <mergeCell ref="C608:D608"/>
    <mergeCell ref="E608:F608"/>
    <mergeCell ref="C603:D603"/>
    <mergeCell ref="E603:F603"/>
    <mergeCell ref="C604:D604"/>
    <mergeCell ref="E604:F604"/>
    <mergeCell ref="C605:D605"/>
    <mergeCell ref="E605:F605"/>
    <mergeCell ref="C600:D600"/>
    <mergeCell ref="E600:F600"/>
    <mergeCell ref="C601:D601"/>
    <mergeCell ref="E601:F601"/>
    <mergeCell ref="C602:D602"/>
    <mergeCell ref="E602:F602"/>
    <mergeCell ref="C597:D597"/>
    <mergeCell ref="E597:F597"/>
    <mergeCell ref="C598:D598"/>
    <mergeCell ref="E598:F598"/>
    <mergeCell ref="C599:D599"/>
    <mergeCell ref="E599:F599"/>
    <mergeCell ref="C594:D594"/>
    <mergeCell ref="E594:F594"/>
    <mergeCell ref="C595:D595"/>
    <mergeCell ref="E595:F595"/>
    <mergeCell ref="C596:D596"/>
    <mergeCell ref="E596:F596"/>
    <mergeCell ref="A589:F589"/>
    <mergeCell ref="A590:F590"/>
    <mergeCell ref="A591:F591"/>
    <mergeCell ref="A592:A593"/>
    <mergeCell ref="B592:B593"/>
    <mergeCell ref="C592:D593"/>
    <mergeCell ref="E592:F593"/>
    <mergeCell ref="A537:F537"/>
    <mergeCell ref="C519:D519"/>
    <mergeCell ref="E519:F519"/>
    <mergeCell ref="C531:D531"/>
    <mergeCell ref="E531:F531"/>
    <mergeCell ref="C532:D532"/>
    <mergeCell ref="E532:F532"/>
    <mergeCell ref="E527:F527"/>
    <mergeCell ref="E528:F528"/>
    <mergeCell ref="C521:D521"/>
    <mergeCell ref="E521:F521"/>
    <mergeCell ref="E522:F522"/>
    <mergeCell ref="E523:F523"/>
    <mergeCell ref="E529:F529"/>
    <mergeCell ref="E530:F530"/>
    <mergeCell ref="C524:D524"/>
    <mergeCell ref="E524:F524"/>
    <mergeCell ref="E525:F525"/>
    <mergeCell ref="E526:F526"/>
    <mergeCell ref="C517:D517"/>
    <mergeCell ref="E517:F517"/>
    <mergeCell ref="C518:D518"/>
    <mergeCell ref="E518:F518"/>
    <mergeCell ref="C520:D520"/>
    <mergeCell ref="E520:F520"/>
    <mergeCell ref="C514:D514"/>
    <mergeCell ref="E514:F514"/>
    <mergeCell ref="C515:D515"/>
    <mergeCell ref="E515:F515"/>
    <mergeCell ref="C516:D516"/>
    <mergeCell ref="E516:F516"/>
    <mergeCell ref="C511:D511"/>
    <mergeCell ref="E511:F511"/>
    <mergeCell ref="C512:D512"/>
    <mergeCell ref="E512:F512"/>
    <mergeCell ref="C513:D513"/>
    <mergeCell ref="E513:F513"/>
    <mergeCell ref="C508:D508"/>
    <mergeCell ref="E508:F508"/>
    <mergeCell ref="C509:D509"/>
    <mergeCell ref="E509:F509"/>
    <mergeCell ref="C510:D510"/>
    <mergeCell ref="E510:F510"/>
    <mergeCell ref="C505:D505"/>
    <mergeCell ref="E505:F505"/>
    <mergeCell ref="C506:D506"/>
    <mergeCell ref="E506:F506"/>
    <mergeCell ref="C507:D507"/>
    <mergeCell ref="E507:F507"/>
    <mergeCell ref="C502:D502"/>
    <mergeCell ref="E502:F502"/>
    <mergeCell ref="C503:D503"/>
    <mergeCell ref="E503:F503"/>
    <mergeCell ref="C504:D504"/>
    <mergeCell ref="E504:F504"/>
    <mergeCell ref="C499:D499"/>
    <mergeCell ref="E499:F499"/>
    <mergeCell ref="C500:D500"/>
    <mergeCell ref="E500:F500"/>
    <mergeCell ref="C501:D501"/>
    <mergeCell ref="E501:F501"/>
    <mergeCell ref="C496:D496"/>
    <mergeCell ref="E496:F496"/>
    <mergeCell ref="C497:D497"/>
    <mergeCell ref="E497:F497"/>
    <mergeCell ref="C498:D498"/>
    <mergeCell ref="E498:F498"/>
    <mergeCell ref="A491:F491"/>
    <mergeCell ref="A492:F492"/>
    <mergeCell ref="A493:F493"/>
    <mergeCell ref="A494:A495"/>
    <mergeCell ref="B494:B495"/>
    <mergeCell ref="C494:D495"/>
    <mergeCell ref="E494:F495"/>
    <mergeCell ref="A487:F487"/>
    <mergeCell ref="A488:F488"/>
    <mergeCell ref="C481:D481"/>
    <mergeCell ref="E481:F481"/>
    <mergeCell ref="C482:D482"/>
    <mergeCell ref="E482:F482"/>
    <mergeCell ref="E475:F475"/>
    <mergeCell ref="E476:F476"/>
    <mergeCell ref="E477:F477"/>
    <mergeCell ref="E478:F478"/>
    <mergeCell ref="E479:F479"/>
    <mergeCell ref="E480:F480"/>
    <mergeCell ref="C471:D471"/>
    <mergeCell ref="E471:F471"/>
    <mergeCell ref="E472:F472"/>
    <mergeCell ref="E473:F473"/>
    <mergeCell ref="C474:D474"/>
    <mergeCell ref="E474:F474"/>
    <mergeCell ref="C468:D468"/>
    <mergeCell ref="E468:F468"/>
    <mergeCell ref="C469:D469"/>
    <mergeCell ref="E469:F469"/>
    <mergeCell ref="C470:D470"/>
    <mergeCell ref="E470:F470"/>
    <mergeCell ref="C465:D465"/>
    <mergeCell ref="E465:F465"/>
    <mergeCell ref="C466:D466"/>
    <mergeCell ref="E466:F466"/>
    <mergeCell ref="C467:D467"/>
    <mergeCell ref="E467:F467"/>
    <mergeCell ref="C462:D462"/>
    <mergeCell ref="E462:F462"/>
    <mergeCell ref="C463:D463"/>
    <mergeCell ref="E463:F463"/>
    <mergeCell ref="C464:D464"/>
    <mergeCell ref="E464:F464"/>
    <mergeCell ref="C459:D459"/>
    <mergeCell ref="E459:F459"/>
    <mergeCell ref="C460:D460"/>
    <mergeCell ref="E460:F460"/>
    <mergeCell ref="C461:D461"/>
    <mergeCell ref="E461:F461"/>
    <mergeCell ref="C456:D456"/>
    <mergeCell ref="E456:F456"/>
    <mergeCell ref="C457:D457"/>
    <mergeCell ref="E457:F457"/>
    <mergeCell ref="C458:D458"/>
    <mergeCell ref="E458:F458"/>
    <mergeCell ref="C453:D453"/>
    <mergeCell ref="E453:F453"/>
    <mergeCell ref="C454:D454"/>
    <mergeCell ref="E454:F454"/>
    <mergeCell ref="C455:D455"/>
    <mergeCell ref="E455:F455"/>
    <mergeCell ref="C450:D450"/>
    <mergeCell ref="E450:F450"/>
    <mergeCell ref="C451:D451"/>
    <mergeCell ref="E451:F451"/>
    <mergeCell ref="C452:D452"/>
    <mergeCell ref="E452:F452"/>
    <mergeCell ref="C447:D447"/>
    <mergeCell ref="E447:F447"/>
    <mergeCell ref="C448:D448"/>
    <mergeCell ref="E448:F448"/>
    <mergeCell ref="C449:D449"/>
    <mergeCell ref="E449:F449"/>
    <mergeCell ref="A442:F442"/>
    <mergeCell ref="A443:F443"/>
    <mergeCell ref="A444:F444"/>
    <mergeCell ref="A445:A446"/>
    <mergeCell ref="B445:B446"/>
    <mergeCell ref="C445:D446"/>
    <mergeCell ref="E445:F446"/>
    <mergeCell ref="A390:F390"/>
    <mergeCell ref="A391:F391"/>
    <mergeCell ref="C383:D383"/>
    <mergeCell ref="E383:F383"/>
    <mergeCell ref="C384:D384"/>
    <mergeCell ref="E384:F384"/>
    <mergeCell ref="E377:F377"/>
    <mergeCell ref="E378:F378"/>
    <mergeCell ref="E379:F379"/>
    <mergeCell ref="E380:F380"/>
    <mergeCell ref="E381:F381"/>
    <mergeCell ref="E382:F382"/>
    <mergeCell ref="C373:D373"/>
    <mergeCell ref="E373:F373"/>
    <mergeCell ref="E374:F374"/>
    <mergeCell ref="E375:F375"/>
    <mergeCell ref="C376:D376"/>
    <mergeCell ref="E376:F376"/>
    <mergeCell ref="C370:D370"/>
    <mergeCell ref="E370:F370"/>
    <mergeCell ref="C371:D371"/>
    <mergeCell ref="E371:F371"/>
    <mergeCell ref="C372:D372"/>
    <mergeCell ref="E372:F372"/>
    <mergeCell ref="C367:D367"/>
    <mergeCell ref="E367:F367"/>
    <mergeCell ref="C368:D368"/>
    <mergeCell ref="E368:F368"/>
    <mergeCell ref="C369:D369"/>
    <mergeCell ref="E369:F369"/>
    <mergeCell ref="C364:D364"/>
    <mergeCell ref="E364:F364"/>
    <mergeCell ref="C365:D365"/>
    <mergeCell ref="E365:F365"/>
    <mergeCell ref="C366:D366"/>
    <mergeCell ref="E366:F366"/>
    <mergeCell ref="C361:D361"/>
    <mergeCell ref="E361:F361"/>
    <mergeCell ref="C362:D362"/>
    <mergeCell ref="E362:F362"/>
    <mergeCell ref="C363:D363"/>
    <mergeCell ref="E363:F363"/>
    <mergeCell ref="C358:D358"/>
    <mergeCell ref="E358:F358"/>
    <mergeCell ref="C359:D359"/>
    <mergeCell ref="E359:F359"/>
    <mergeCell ref="C360:D360"/>
    <mergeCell ref="E360:F360"/>
    <mergeCell ref="C355:D355"/>
    <mergeCell ref="E355:F355"/>
    <mergeCell ref="C356:D356"/>
    <mergeCell ref="E356:F356"/>
    <mergeCell ref="C357:D357"/>
    <mergeCell ref="E357:F357"/>
    <mergeCell ref="C352:D352"/>
    <mergeCell ref="E352:F352"/>
    <mergeCell ref="C353:D353"/>
    <mergeCell ref="E353:F353"/>
    <mergeCell ref="C354:D354"/>
    <mergeCell ref="E354:F354"/>
    <mergeCell ref="C349:D349"/>
    <mergeCell ref="E349:F349"/>
    <mergeCell ref="C350:D350"/>
    <mergeCell ref="E350:F350"/>
    <mergeCell ref="C351:D351"/>
    <mergeCell ref="E351:F351"/>
    <mergeCell ref="A345:F345"/>
    <mergeCell ref="A346:F346"/>
    <mergeCell ref="A347:A348"/>
    <mergeCell ref="B347:B348"/>
    <mergeCell ref="C347:D348"/>
    <mergeCell ref="E347:F348"/>
    <mergeCell ref="A339:F339"/>
    <mergeCell ref="C334:D334"/>
    <mergeCell ref="E334:F334"/>
    <mergeCell ref="C335:D335"/>
    <mergeCell ref="E335:F335"/>
    <mergeCell ref="A344:F344"/>
    <mergeCell ref="E328:F328"/>
    <mergeCell ref="E329:F329"/>
    <mergeCell ref="E330:F330"/>
    <mergeCell ref="E331:F331"/>
    <mergeCell ref="E332:F332"/>
    <mergeCell ref="E333:F333"/>
    <mergeCell ref="C324:D324"/>
    <mergeCell ref="E324:F324"/>
    <mergeCell ref="E325:F325"/>
    <mergeCell ref="E326:F326"/>
    <mergeCell ref="C327:D327"/>
    <mergeCell ref="E327:F327"/>
    <mergeCell ref="C321:D321"/>
    <mergeCell ref="E321:F321"/>
    <mergeCell ref="C322:D322"/>
    <mergeCell ref="E322:F322"/>
    <mergeCell ref="C323:D323"/>
    <mergeCell ref="E323:F323"/>
    <mergeCell ref="C318:D318"/>
    <mergeCell ref="E318:F318"/>
    <mergeCell ref="C319:D319"/>
    <mergeCell ref="E319:F319"/>
    <mergeCell ref="C320:D320"/>
    <mergeCell ref="E320:F320"/>
    <mergeCell ref="C315:D315"/>
    <mergeCell ref="E315:F315"/>
    <mergeCell ref="C316:D316"/>
    <mergeCell ref="E316:F316"/>
    <mergeCell ref="C317:D317"/>
    <mergeCell ref="E317:F317"/>
    <mergeCell ref="C312:D312"/>
    <mergeCell ref="E312:F312"/>
    <mergeCell ref="C313:D313"/>
    <mergeCell ref="E313:F313"/>
    <mergeCell ref="C314:D314"/>
    <mergeCell ref="E314:F314"/>
    <mergeCell ref="C309:D309"/>
    <mergeCell ref="E309:F309"/>
    <mergeCell ref="C310:D310"/>
    <mergeCell ref="E310:F310"/>
    <mergeCell ref="C311:D311"/>
    <mergeCell ref="E311:F311"/>
    <mergeCell ref="C306:D306"/>
    <mergeCell ref="E306:F306"/>
    <mergeCell ref="C307:D307"/>
    <mergeCell ref="E307:F307"/>
    <mergeCell ref="C308:D308"/>
    <mergeCell ref="E308:F308"/>
    <mergeCell ref="C303:D303"/>
    <mergeCell ref="E303:F303"/>
    <mergeCell ref="C304:D304"/>
    <mergeCell ref="E304:F304"/>
    <mergeCell ref="C305:D305"/>
    <mergeCell ref="E305:F305"/>
    <mergeCell ref="C300:D300"/>
    <mergeCell ref="E300:F300"/>
    <mergeCell ref="C301:D301"/>
    <mergeCell ref="E301:F301"/>
    <mergeCell ref="C302:D302"/>
    <mergeCell ref="E302:F302"/>
    <mergeCell ref="A295:F295"/>
    <mergeCell ref="A296:F296"/>
    <mergeCell ref="A297:F297"/>
    <mergeCell ref="A298:A299"/>
    <mergeCell ref="B298:B299"/>
    <mergeCell ref="C298:D299"/>
    <mergeCell ref="E298:F299"/>
    <mergeCell ref="E283:F283"/>
    <mergeCell ref="E284:F284"/>
    <mergeCell ref="A291:F291"/>
    <mergeCell ref="C285:D285"/>
    <mergeCell ref="E285:F285"/>
    <mergeCell ref="C286:D286"/>
    <mergeCell ref="E286:F286"/>
    <mergeCell ref="C278:D278"/>
    <mergeCell ref="E278:F278"/>
    <mergeCell ref="E279:F279"/>
    <mergeCell ref="E280:F280"/>
    <mergeCell ref="E281:F281"/>
    <mergeCell ref="E282:F282"/>
    <mergeCell ref="C274:D274"/>
    <mergeCell ref="E274:F274"/>
    <mergeCell ref="C275:D275"/>
    <mergeCell ref="E275:F275"/>
    <mergeCell ref="E276:F276"/>
    <mergeCell ref="E277:F277"/>
    <mergeCell ref="C271:D271"/>
    <mergeCell ref="E271:F271"/>
    <mergeCell ref="C272:D272"/>
    <mergeCell ref="E272:F272"/>
    <mergeCell ref="C273:D273"/>
    <mergeCell ref="E273:F273"/>
    <mergeCell ref="C268:D268"/>
    <mergeCell ref="E268:F268"/>
    <mergeCell ref="C269:D269"/>
    <mergeCell ref="E269:F269"/>
    <mergeCell ref="C270:D270"/>
    <mergeCell ref="E270:F270"/>
    <mergeCell ref="C265:D265"/>
    <mergeCell ref="E265:F265"/>
    <mergeCell ref="C266:D266"/>
    <mergeCell ref="E266:F266"/>
    <mergeCell ref="C267:D267"/>
    <mergeCell ref="E267:F267"/>
    <mergeCell ref="C262:D262"/>
    <mergeCell ref="E262:F262"/>
    <mergeCell ref="C263:D263"/>
    <mergeCell ref="E263:F263"/>
    <mergeCell ref="C264:D264"/>
    <mergeCell ref="E264:F264"/>
    <mergeCell ref="C259:D259"/>
    <mergeCell ref="E259:F259"/>
    <mergeCell ref="C260:D260"/>
    <mergeCell ref="E260:F260"/>
    <mergeCell ref="C261:D261"/>
    <mergeCell ref="E261:F261"/>
    <mergeCell ref="C256:D256"/>
    <mergeCell ref="E256:F256"/>
    <mergeCell ref="C257:D257"/>
    <mergeCell ref="E257:F257"/>
    <mergeCell ref="C258:D258"/>
    <mergeCell ref="E258:F258"/>
    <mergeCell ref="C253:D253"/>
    <mergeCell ref="E253:F253"/>
    <mergeCell ref="C254:D254"/>
    <mergeCell ref="E254:F254"/>
    <mergeCell ref="C255:D255"/>
    <mergeCell ref="E255:F255"/>
    <mergeCell ref="B249:B250"/>
    <mergeCell ref="C249:D250"/>
    <mergeCell ref="E249:F250"/>
    <mergeCell ref="C251:D251"/>
    <mergeCell ref="E251:F251"/>
    <mergeCell ref="C252:D252"/>
    <mergeCell ref="E252:F252"/>
    <mergeCell ref="C188:D188"/>
    <mergeCell ref="E188:F188"/>
    <mergeCell ref="C189:D189"/>
    <mergeCell ref="E189:F189"/>
    <mergeCell ref="A194:F194"/>
    <mergeCell ref="C190:D190"/>
    <mergeCell ref="E190:F190"/>
    <mergeCell ref="C191:D191"/>
    <mergeCell ref="E191:F191"/>
    <mergeCell ref="E183:F183"/>
    <mergeCell ref="E184:F184"/>
    <mergeCell ref="E185:F185"/>
    <mergeCell ref="C186:D186"/>
    <mergeCell ref="E186:F186"/>
    <mergeCell ref="E187:F187"/>
    <mergeCell ref="E178:F178"/>
    <mergeCell ref="E179:F179"/>
    <mergeCell ref="C180:D180"/>
    <mergeCell ref="E180:F180"/>
    <mergeCell ref="E181:F181"/>
    <mergeCell ref="E182:F182"/>
    <mergeCell ref="C175:D175"/>
    <mergeCell ref="E175:F175"/>
    <mergeCell ref="C176:D176"/>
    <mergeCell ref="E176:F176"/>
    <mergeCell ref="C177:D177"/>
    <mergeCell ref="E177:F177"/>
    <mergeCell ref="C172:D172"/>
    <mergeCell ref="E172:F172"/>
    <mergeCell ref="C173:D173"/>
    <mergeCell ref="E173:F173"/>
    <mergeCell ref="C174:D174"/>
    <mergeCell ref="E174:F174"/>
    <mergeCell ref="C169:D169"/>
    <mergeCell ref="E169:F169"/>
    <mergeCell ref="C170:D170"/>
    <mergeCell ref="E170:F170"/>
    <mergeCell ref="C171:D171"/>
    <mergeCell ref="E171:F171"/>
    <mergeCell ref="C166:D166"/>
    <mergeCell ref="E166:F166"/>
    <mergeCell ref="C167:D167"/>
    <mergeCell ref="E167:F167"/>
    <mergeCell ref="C168:D168"/>
    <mergeCell ref="E168:F168"/>
    <mergeCell ref="C163:D163"/>
    <mergeCell ref="E163:F163"/>
    <mergeCell ref="C164:D164"/>
    <mergeCell ref="E164:F164"/>
    <mergeCell ref="C165:D165"/>
    <mergeCell ref="E165:F165"/>
    <mergeCell ref="C160:D160"/>
    <mergeCell ref="E160:F160"/>
    <mergeCell ref="C161:D161"/>
    <mergeCell ref="E161:F161"/>
    <mergeCell ref="C162:D162"/>
    <mergeCell ref="E162:F162"/>
    <mergeCell ref="C157:D157"/>
    <mergeCell ref="E157:F157"/>
    <mergeCell ref="C158:D158"/>
    <mergeCell ref="E158:F158"/>
    <mergeCell ref="C159:D159"/>
    <mergeCell ref="E159:F159"/>
    <mergeCell ref="C154:D154"/>
    <mergeCell ref="E154:F154"/>
    <mergeCell ref="C155:D155"/>
    <mergeCell ref="E155:F155"/>
    <mergeCell ref="C156:D156"/>
    <mergeCell ref="E156:F156"/>
    <mergeCell ref="A151:A152"/>
    <mergeCell ref="B151:B152"/>
    <mergeCell ref="C151:D152"/>
    <mergeCell ref="E151:F152"/>
    <mergeCell ref="C153:D153"/>
    <mergeCell ref="E153:F153"/>
    <mergeCell ref="A146:F146"/>
    <mergeCell ref="C142:D142"/>
    <mergeCell ref="E142:F142"/>
    <mergeCell ref="A148:F148"/>
    <mergeCell ref="A149:F149"/>
    <mergeCell ref="A150:F150"/>
    <mergeCell ref="E138:F138"/>
    <mergeCell ref="C139:D139"/>
    <mergeCell ref="E139:F139"/>
    <mergeCell ref="C140:D140"/>
    <mergeCell ref="E140:F140"/>
    <mergeCell ref="C141:D141"/>
    <mergeCell ref="E141:F141"/>
    <mergeCell ref="E132:F132"/>
    <mergeCell ref="E133:F133"/>
    <mergeCell ref="E134:F134"/>
    <mergeCell ref="E135:F135"/>
    <mergeCell ref="E136:F136"/>
    <mergeCell ref="C137:D137"/>
    <mergeCell ref="E137:F137"/>
    <mergeCell ref="C128:D128"/>
    <mergeCell ref="E128:F128"/>
    <mergeCell ref="E129:F129"/>
    <mergeCell ref="E130:F130"/>
    <mergeCell ref="C131:D131"/>
    <mergeCell ref="E131:F131"/>
    <mergeCell ref="C123:D123"/>
    <mergeCell ref="E123:F123"/>
    <mergeCell ref="C124:D124"/>
    <mergeCell ref="E124:F124"/>
    <mergeCell ref="C127:D127"/>
    <mergeCell ref="E127:F127"/>
    <mergeCell ref="C125:D125"/>
    <mergeCell ref="E125:F125"/>
    <mergeCell ref="C126:D126"/>
    <mergeCell ref="E126:F126"/>
    <mergeCell ref="C120:D120"/>
    <mergeCell ref="E120:F120"/>
    <mergeCell ref="C121:D121"/>
    <mergeCell ref="E121:F121"/>
    <mergeCell ref="C122:D122"/>
    <mergeCell ref="E122:F122"/>
    <mergeCell ref="C117:D117"/>
    <mergeCell ref="E117:F117"/>
    <mergeCell ref="C118:D118"/>
    <mergeCell ref="E118:F118"/>
    <mergeCell ref="C119:D119"/>
    <mergeCell ref="E119:F119"/>
    <mergeCell ref="C113:D113"/>
    <mergeCell ref="E113:F113"/>
    <mergeCell ref="C114:D114"/>
    <mergeCell ref="E114:F114"/>
    <mergeCell ref="C116:D116"/>
    <mergeCell ref="E116:F116"/>
    <mergeCell ref="C115:D115"/>
    <mergeCell ref="E115:F115"/>
    <mergeCell ref="C110:D110"/>
    <mergeCell ref="E110:F110"/>
    <mergeCell ref="C111:D111"/>
    <mergeCell ref="E111:F111"/>
    <mergeCell ref="C112:D112"/>
    <mergeCell ref="E112:F112"/>
    <mergeCell ref="C105:D105"/>
    <mergeCell ref="E105:F105"/>
    <mergeCell ref="C106:D106"/>
    <mergeCell ref="E106:F106"/>
    <mergeCell ref="C107:D107"/>
    <mergeCell ref="E107:F107"/>
    <mergeCell ref="A101:F101"/>
    <mergeCell ref="A102:A103"/>
    <mergeCell ref="B102:B103"/>
    <mergeCell ref="C102:D103"/>
    <mergeCell ref="E102:F103"/>
    <mergeCell ref="C104:D104"/>
    <mergeCell ref="E104:F104"/>
    <mergeCell ref="C94:D94"/>
    <mergeCell ref="E94:F94"/>
    <mergeCell ref="C95:D95"/>
    <mergeCell ref="E95:F95"/>
    <mergeCell ref="A99:F99"/>
    <mergeCell ref="A100:F100"/>
    <mergeCell ref="C91:D91"/>
    <mergeCell ref="E91:F91"/>
    <mergeCell ref="C92:D92"/>
    <mergeCell ref="E92:F92"/>
    <mergeCell ref="C93:D93"/>
    <mergeCell ref="E93:F93"/>
    <mergeCell ref="E86:F86"/>
    <mergeCell ref="E87:F87"/>
    <mergeCell ref="E88:F88"/>
    <mergeCell ref="C89:D89"/>
    <mergeCell ref="E89:F89"/>
    <mergeCell ref="E90:F90"/>
    <mergeCell ref="E81:F81"/>
    <mergeCell ref="E82:F82"/>
    <mergeCell ref="C83:D83"/>
    <mergeCell ref="E83:F83"/>
    <mergeCell ref="E84:F84"/>
    <mergeCell ref="E85:F85"/>
    <mergeCell ref="C78:D78"/>
    <mergeCell ref="E78:F78"/>
    <mergeCell ref="C80:D80"/>
    <mergeCell ref="E80:F80"/>
    <mergeCell ref="C79:D79"/>
    <mergeCell ref="E79:F79"/>
    <mergeCell ref="C75:D75"/>
    <mergeCell ref="E75:F75"/>
    <mergeCell ref="C77:D77"/>
    <mergeCell ref="E77:F77"/>
    <mergeCell ref="C76:D76"/>
    <mergeCell ref="E76:F76"/>
    <mergeCell ref="C72:D72"/>
    <mergeCell ref="E72:F72"/>
    <mergeCell ref="C74:D74"/>
    <mergeCell ref="E74:F74"/>
    <mergeCell ref="C73:D73"/>
    <mergeCell ref="E73:F73"/>
    <mergeCell ref="C67:D67"/>
    <mergeCell ref="E67:F67"/>
    <mergeCell ref="C69:D69"/>
    <mergeCell ref="E69:F69"/>
    <mergeCell ref="C71:D71"/>
    <mergeCell ref="E71:F71"/>
    <mergeCell ref="C70:D70"/>
    <mergeCell ref="E70:F70"/>
    <mergeCell ref="C68:D68"/>
    <mergeCell ref="E68:F68"/>
    <mergeCell ref="C64:D64"/>
    <mergeCell ref="E64:F64"/>
    <mergeCell ref="C65:D65"/>
    <mergeCell ref="E65:F65"/>
    <mergeCell ref="C66:D66"/>
    <mergeCell ref="E66:F66"/>
    <mergeCell ref="C58:D58"/>
    <mergeCell ref="E58:F58"/>
    <mergeCell ref="C61:D61"/>
    <mergeCell ref="E61:F61"/>
    <mergeCell ref="C63:D63"/>
    <mergeCell ref="E63:F63"/>
    <mergeCell ref="C62:D62"/>
    <mergeCell ref="E62:F62"/>
    <mergeCell ref="E53:F54"/>
    <mergeCell ref="C55:D55"/>
    <mergeCell ref="E55:F55"/>
    <mergeCell ref="C56:D56"/>
    <mergeCell ref="E56:F56"/>
    <mergeCell ref="C57:D57"/>
    <mergeCell ref="E57:F57"/>
    <mergeCell ref="A1:F1"/>
    <mergeCell ref="A2:F2"/>
    <mergeCell ref="A3:F3"/>
    <mergeCell ref="A4:A5"/>
    <mergeCell ref="B4:B5"/>
    <mergeCell ref="C4:D5"/>
    <mergeCell ref="E4:F5"/>
    <mergeCell ref="C8:D8"/>
    <mergeCell ref="E8:F8"/>
    <mergeCell ref="C9:D9"/>
    <mergeCell ref="E9:F9"/>
    <mergeCell ref="C6:D6"/>
    <mergeCell ref="E6:F6"/>
    <mergeCell ref="C7:D7"/>
    <mergeCell ref="E7:F7"/>
    <mergeCell ref="C12:D12"/>
    <mergeCell ref="E12:F12"/>
    <mergeCell ref="C13:D13"/>
    <mergeCell ref="E13:F13"/>
    <mergeCell ref="C10:D10"/>
    <mergeCell ref="E10:F10"/>
    <mergeCell ref="C11:D11"/>
    <mergeCell ref="E11:F11"/>
    <mergeCell ref="C16:D16"/>
    <mergeCell ref="E16:F16"/>
    <mergeCell ref="C17:D17"/>
    <mergeCell ref="E17:F17"/>
    <mergeCell ref="C14:D14"/>
    <mergeCell ref="E14:F14"/>
    <mergeCell ref="C15:D15"/>
    <mergeCell ref="E15:F15"/>
    <mergeCell ref="C20:D20"/>
    <mergeCell ref="E20:F20"/>
    <mergeCell ref="C21:D21"/>
    <mergeCell ref="E21:F21"/>
    <mergeCell ref="C18:D18"/>
    <mergeCell ref="E18:F18"/>
    <mergeCell ref="C19:D19"/>
    <mergeCell ref="E19:F19"/>
    <mergeCell ref="C24:D24"/>
    <mergeCell ref="E24:F24"/>
    <mergeCell ref="C25:D25"/>
    <mergeCell ref="E25:F25"/>
    <mergeCell ref="C22:D22"/>
    <mergeCell ref="E22:F22"/>
    <mergeCell ref="C23:D23"/>
    <mergeCell ref="E23:F23"/>
    <mergeCell ref="C28:D28"/>
    <mergeCell ref="E28:F28"/>
    <mergeCell ref="E29:F29"/>
    <mergeCell ref="E30:F30"/>
    <mergeCell ref="C26:D26"/>
    <mergeCell ref="E26:F26"/>
    <mergeCell ref="C27:D27"/>
    <mergeCell ref="E27:F27"/>
    <mergeCell ref="E34:F34"/>
    <mergeCell ref="E35:F35"/>
    <mergeCell ref="E36:F36"/>
    <mergeCell ref="C37:D37"/>
    <mergeCell ref="E37:F37"/>
    <mergeCell ref="C31:D31"/>
    <mergeCell ref="E31:F31"/>
    <mergeCell ref="E32:F32"/>
    <mergeCell ref="E33:F33"/>
    <mergeCell ref="C41:D41"/>
    <mergeCell ref="E41:F41"/>
    <mergeCell ref="C42:D42"/>
    <mergeCell ref="E42:F42"/>
    <mergeCell ref="E38:F38"/>
    <mergeCell ref="C39:D39"/>
    <mergeCell ref="E39:F39"/>
    <mergeCell ref="C40:D40"/>
    <mergeCell ref="E40:F40"/>
    <mergeCell ref="A50:F50"/>
    <mergeCell ref="A51:F51"/>
    <mergeCell ref="A52:F52"/>
    <mergeCell ref="A53:A54"/>
    <mergeCell ref="B53:B54"/>
    <mergeCell ref="C43:D43"/>
    <mergeCell ref="E43:F43"/>
    <mergeCell ref="A45:F45"/>
    <mergeCell ref="A46:F46"/>
    <mergeCell ref="C53:D54"/>
    <mergeCell ref="E200:F201"/>
    <mergeCell ref="C108:D108"/>
    <mergeCell ref="E108:F108"/>
    <mergeCell ref="C109:D109"/>
    <mergeCell ref="E109:F109"/>
    <mergeCell ref="A47:F47"/>
    <mergeCell ref="C59:D59"/>
    <mergeCell ref="C60:D60"/>
    <mergeCell ref="E59:F59"/>
    <mergeCell ref="E60:F60"/>
    <mergeCell ref="C202:D202"/>
    <mergeCell ref="E202:F202"/>
    <mergeCell ref="C203:D203"/>
    <mergeCell ref="E203:F203"/>
    <mergeCell ref="A197:F197"/>
    <mergeCell ref="A198:F198"/>
    <mergeCell ref="A199:F199"/>
    <mergeCell ref="A200:A201"/>
    <mergeCell ref="B200:B201"/>
    <mergeCell ref="C200:D201"/>
    <mergeCell ref="C206:D206"/>
    <mergeCell ref="E206:F206"/>
    <mergeCell ref="C207:D207"/>
    <mergeCell ref="E207:F207"/>
    <mergeCell ref="C204:D204"/>
    <mergeCell ref="E204:F204"/>
    <mergeCell ref="C205:D205"/>
    <mergeCell ref="E205:F205"/>
    <mergeCell ref="C210:D210"/>
    <mergeCell ref="E210:F210"/>
    <mergeCell ref="C211:D211"/>
    <mergeCell ref="E211:F211"/>
    <mergeCell ref="C208:D208"/>
    <mergeCell ref="E208:F208"/>
    <mergeCell ref="C209:D209"/>
    <mergeCell ref="E209:F209"/>
    <mergeCell ref="C214:D214"/>
    <mergeCell ref="E214:F214"/>
    <mergeCell ref="C215:D215"/>
    <mergeCell ref="E215:F215"/>
    <mergeCell ref="C212:D212"/>
    <mergeCell ref="E212:F212"/>
    <mergeCell ref="C213:D213"/>
    <mergeCell ref="E213:F213"/>
    <mergeCell ref="C218:D218"/>
    <mergeCell ref="E218:F218"/>
    <mergeCell ref="C219:D219"/>
    <mergeCell ref="E219:F219"/>
    <mergeCell ref="C216:D216"/>
    <mergeCell ref="E216:F216"/>
    <mergeCell ref="C217:D217"/>
    <mergeCell ref="E217:F217"/>
    <mergeCell ref="C222:D222"/>
    <mergeCell ref="E222:F222"/>
    <mergeCell ref="C223:D223"/>
    <mergeCell ref="E223:F223"/>
    <mergeCell ref="C220:D220"/>
    <mergeCell ref="E220:F220"/>
    <mergeCell ref="C221:D221"/>
    <mergeCell ref="E221:F221"/>
    <mergeCell ref="C226:D226"/>
    <mergeCell ref="E226:F226"/>
    <mergeCell ref="E227:F227"/>
    <mergeCell ref="E228:F228"/>
    <mergeCell ref="C224:D224"/>
    <mergeCell ref="E224:F224"/>
    <mergeCell ref="C225:D225"/>
    <mergeCell ref="E225:F225"/>
    <mergeCell ref="E235:F235"/>
    <mergeCell ref="E232:F232"/>
    <mergeCell ref="E233:F233"/>
    <mergeCell ref="E234:F234"/>
    <mergeCell ref="C229:D229"/>
    <mergeCell ref="E229:F229"/>
    <mergeCell ref="E230:F230"/>
    <mergeCell ref="E231:F231"/>
    <mergeCell ref="E396:F397"/>
    <mergeCell ref="A242:F242"/>
    <mergeCell ref="C236:D236"/>
    <mergeCell ref="E236:F236"/>
    <mergeCell ref="C237:D237"/>
    <mergeCell ref="E237:F237"/>
    <mergeCell ref="A246:F246"/>
    <mergeCell ref="A247:F247"/>
    <mergeCell ref="A248:F248"/>
    <mergeCell ref="A249:A250"/>
    <mergeCell ref="C398:D398"/>
    <mergeCell ref="E398:F398"/>
    <mergeCell ref="C399:D399"/>
    <mergeCell ref="E399:F399"/>
    <mergeCell ref="A393:F393"/>
    <mergeCell ref="A394:F394"/>
    <mergeCell ref="A395:F395"/>
    <mergeCell ref="A396:A397"/>
    <mergeCell ref="B396:B397"/>
    <mergeCell ref="C396:D397"/>
    <mergeCell ref="C402:D402"/>
    <mergeCell ref="E402:F402"/>
    <mergeCell ref="C403:D403"/>
    <mergeCell ref="E403:F403"/>
    <mergeCell ref="C400:D400"/>
    <mergeCell ref="E400:F400"/>
    <mergeCell ref="C401:D401"/>
    <mergeCell ref="E401:F401"/>
    <mergeCell ref="C406:D406"/>
    <mergeCell ref="E406:F406"/>
    <mergeCell ref="C407:D407"/>
    <mergeCell ref="E407:F407"/>
    <mergeCell ref="C404:D404"/>
    <mergeCell ref="E404:F404"/>
    <mergeCell ref="C405:D405"/>
    <mergeCell ref="E405:F405"/>
    <mergeCell ref="C410:D410"/>
    <mergeCell ref="E410:F410"/>
    <mergeCell ref="C411:D411"/>
    <mergeCell ref="E411:F411"/>
    <mergeCell ref="C408:D408"/>
    <mergeCell ref="E408:F408"/>
    <mergeCell ref="C409:D409"/>
    <mergeCell ref="E409:F409"/>
    <mergeCell ref="C414:D414"/>
    <mergeCell ref="E414:F414"/>
    <mergeCell ref="C415:D415"/>
    <mergeCell ref="E415:F415"/>
    <mergeCell ref="C412:D412"/>
    <mergeCell ref="E412:F412"/>
    <mergeCell ref="C413:D413"/>
    <mergeCell ref="E413:F413"/>
    <mergeCell ref="C418:D418"/>
    <mergeCell ref="E418:F418"/>
    <mergeCell ref="C419:D419"/>
    <mergeCell ref="E419:F419"/>
    <mergeCell ref="C416:D416"/>
    <mergeCell ref="E416:F416"/>
    <mergeCell ref="C417:D417"/>
    <mergeCell ref="E417:F417"/>
    <mergeCell ref="C422:D422"/>
    <mergeCell ref="E422:F422"/>
    <mergeCell ref="E423:F423"/>
    <mergeCell ref="E424:F424"/>
    <mergeCell ref="C420:D420"/>
    <mergeCell ref="E420:F420"/>
    <mergeCell ref="C421:D421"/>
    <mergeCell ref="E421:F421"/>
    <mergeCell ref="E428:F428"/>
    <mergeCell ref="E429:F429"/>
    <mergeCell ref="E430:F430"/>
    <mergeCell ref="E431:F431"/>
    <mergeCell ref="C425:D425"/>
    <mergeCell ref="E425:F425"/>
    <mergeCell ref="E426:F426"/>
    <mergeCell ref="E427:F427"/>
    <mergeCell ref="A437:F437"/>
    <mergeCell ref="A438:F438"/>
    <mergeCell ref="C432:D432"/>
    <mergeCell ref="E432:F432"/>
    <mergeCell ref="C433:D433"/>
    <mergeCell ref="E433:F433"/>
    <mergeCell ref="A540:F540"/>
    <mergeCell ref="A541:F541"/>
    <mergeCell ref="A542:F542"/>
    <mergeCell ref="A543:A544"/>
    <mergeCell ref="B543:B544"/>
    <mergeCell ref="C543:D544"/>
    <mergeCell ref="E543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E571:F571"/>
    <mergeCell ref="E572:F572"/>
    <mergeCell ref="C573:D573"/>
    <mergeCell ref="E573:F573"/>
    <mergeCell ref="E574:F574"/>
    <mergeCell ref="E575:F575"/>
    <mergeCell ref="E576:F576"/>
    <mergeCell ref="E577:F577"/>
    <mergeCell ref="A586:F586"/>
    <mergeCell ref="E578:F578"/>
    <mergeCell ref="E579:F579"/>
    <mergeCell ref="C580:D580"/>
    <mergeCell ref="E580:F580"/>
    <mergeCell ref="C581:D581"/>
    <mergeCell ref="E581:F581"/>
    <mergeCell ref="A638:F638"/>
    <mergeCell ref="A639:F639"/>
    <mergeCell ref="A640:F640"/>
    <mergeCell ref="A641:A642"/>
    <mergeCell ref="B641:B642"/>
    <mergeCell ref="C641:D642"/>
    <mergeCell ref="E641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E669:F669"/>
    <mergeCell ref="E670:F670"/>
    <mergeCell ref="C671:D671"/>
    <mergeCell ref="E671:F671"/>
    <mergeCell ref="E672:F672"/>
    <mergeCell ref="E673:F673"/>
    <mergeCell ref="E674:F674"/>
    <mergeCell ref="E675:F675"/>
    <mergeCell ref="A684:F684"/>
    <mergeCell ref="E676:F676"/>
    <mergeCell ref="E677:F677"/>
    <mergeCell ref="C678:D678"/>
    <mergeCell ref="E678:F678"/>
    <mergeCell ref="C679:D679"/>
    <mergeCell ref="E679:F679"/>
  </mergeCells>
  <printOptions/>
  <pageMargins left="1.15" right="0.3" top="0.56" bottom="0.5" header="0.35" footer="0.3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4"/>
  <sheetViews>
    <sheetView view="pageBreakPreview" zoomScaleSheetLayoutView="100" zoomScalePageLayoutView="0" workbookViewId="0" topLeftCell="A1">
      <selection activeCell="B42" sqref="B42"/>
    </sheetView>
  </sheetViews>
  <sheetFormatPr defaultColWidth="9.140625" defaultRowHeight="12.75"/>
  <cols>
    <col min="1" max="1" width="6.421875" style="0" customWidth="1"/>
    <col min="2" max="2" width="48.00390625" style="0" customWidth="1"/>
    <col min="3" max="3" width="16.140625" style="0" customWidth="1"/>
    <col min="4" max="4" width="3.28125" style="0" customWidth="1"/>
    <col min="5" max="5" width="15.28125" style="0" customWidth="1"/>
    <col min="6" max="6" width="4.140625" style="0" customWidth="1"/>
    <col min="7" max="7" width="6.57421875" style="0" customWidth="1"/>
    <col min="8" max="8" width="15.00390625" style="0" customWidth="1"/>
    <col min="9" max="9" width="4.421875" style="0" customWidth="1"/>
    <col min="11" max="11" width="14.00390625" style="0" bestFit="1" customWidth="1"/>
  </cols>
  <sheetData>
    <row r="1" spans="1:9" ht="29.25">
      <c r="A1" s="243" t="s">
        <v>223</v>
      </c>
      <c r="B1" s="243"/>
      <c r="C1" s="243"/>
      <c r="D1" s="243"/>
      <c r="E1" s="243"/>
      <c r="F1" s="243"/>
      <c r="G1" s="243"/>
      <c r="H1" s="243"/>
      <c r="I1" s="243"/>
    </row>
    <row r="2" spans="1:9" ht="26.25">
      <c r="A2" s="244" t="s">
        <v>265</v>
      </c>
      <c r="B2" s="244"/>
      <c r="C2" s="244"/>
      <c r="D2" s="244"/>
      <c r="E2" s="244"/>
      <c r="F2" s="244"/>
      <c r="G2" s="244"/>
      <c r="H2" s="244"/>
      <c r="I2" s="244"/>
    </row>
    <row r="3" spans="1:9" ht="23.25">
      <c r="A3" s="203" t="s">
        <v>377</v>
      </c>
      <c r="B3" s="203"/>
      <c r="C3" s="203"/>
      <c r="D3" s="203"/>
      <c r="E3" s="203"/>
      <c r="F3" s="203"/>
      <c r="G3" s="203"/>
      <c r="H3" s="203"/>
      <c r="I3" s="203"/>
    </row>
    <row r="4" spans="1:9" ht="18.75" customHeight="1">
      <c r="A4" s="245" t="s">
        <v>226</v>
      </c>
      <c r="B4" s="236"/>
      <c r="C4" s="235" t="s">
        <v>45</v>
      </c>
      <c r="D4" s="236"/>
      <c r="E4" s="235" t="s">
        <v>227</v>
      </c>
      <c r="F4" s="236"/>
      <c r="G4" s="53" t="s">
        <v>228</v>
      </c>
      <c r="H4" s="246" t="s">
        <v>229</v>
      </c>
      <c r="I4" s="230"/>
    </row>
    <row r="5" spans="1:9" ht="20.25" customHeight="1">
      <c r="A5" s="240"/>
      <c r="B5" s="238"/>
      <c r="C5" s="237"/>
      <c r="D5" s="238"/>
      <c r="E5" s="237"/>
      <c r="F5" s="238"/>
      <c r="G5" s="54" t="s">
        <v>36</v>
      </c>
      <c r="H5" s="247" t="s">
        <v>230</v>
      </c>
      <c r="I5" s="232"/>
    </row>
    <row r="6" spans="1:9" ht="21.75">
      <c r="A6" s="55" t="s">
        <v>231</v>
      </c>
      <c r="B6" s="55"/>
      <c r="C6" s="241"/>
      <c r="D6" s="242"/>
      <c r="E6" s="241"/>
      <c r="F6" s="242"/>
      <c r="G6" s="56"/>
      <c r="H6" s="241"/>
      <c r="I6" s="242"/>
    </row>
    <row r="7" spans="1:9" ht="21.75">
      <c r="A7" s="57"/>
      <c r="B7" s="57" t="s">
        <v>232</v>
      </c>
      <c r="C7" s="225">
        <v>2756583.68</v>
      </c>
      <c r="D7" s="226"/>
      <c r="E7" s="225">
        <v>3289669.17</v>
      </c>
      <c r="F7" s="226"/>
      <c r="G7" s="51" t="s">
        <v>228</v>
      </c>
      <c r="H7" s="225">
        <f>SUM(E7-C7)</f>
        <v>533085.4899999998</v>
      </c>
      <c r="I7" s="226"/>
    </row>
    <row r="8" spans="1:9" ht="21.75">
      <c r="A8" s="57"/>
      <c r="B8" s="57" t="s">
        <v>233</v>
      </c>
      <c r="C8" s="225">
        <v>834218</v>
      </c>
      <c r="D8" s="226"/>
      <c r="E8" s="225">
        <v>1327090</v>
      </c>
      <c r="F8" s="226"/>
      <c r="G8" s="51" t="s">
        <v>228</v>
      </c>
      <c r="H8" s="225">
        <f aca="true" t="shared" si="0" ref="H8:H13">SUM(E8-C8)</f>
        <v>492872</v>
      </c>
      <c r="I8" s="226"/>
    </row>
    <row r="9" spans="1:9" ht="21.75">
      <c r="A9" s="57"/>
      <c r="B9" s="57" t="s">
        <v>234</v>
      </c>
      <c r="C9" s="225">
        <v>321073.95</v>
      </c>
      <c r="D9" s="226"/>
      <c r="E9" s="225">
        <v>658205.82</v>
      </c>
      <c r="F9" s="226"/>
      <c r="G9" s="51" t="s">
        <v>228</v>
      </c>
      <c r="H9" s="225">
        <f t="shared" si="0"/>
        <v>337131.86999999994</v>
      </c>
      <c r="I9" s="226"/>
    </row>
    <row r="10" spans="1:9" ht="21.75">
      <c r="A10" s="57"/>
      <c r="B10" s="57" t="s">
        <v>235</v>
      </c>
      <c r="C10" s="225">
        <v>0</v>
      </c>
      <c r="D10" s="226"/>
      <c r="E10" s="225">
        <v>0</v>
      </c>
      <c r="F10" s="226"/>
      <c r="G10" s="51"/>
      <c r="H10" s="225">
        <f t="shared" si="0"/>
        <v>0</v>
      </c>
      <c r="I10" s="226"/>
    </row>
    <row r="11" spans="1:9" ht="21.75">
      <c r="A11" s="57"/>
      <c r="B11" s="57" t="s">
        <v>236</v>
      </c>
      <c r="C11" s="225">
        <v>79320.72</v>
      </c>
      <c r="D11" s="226"/>
      <c r="E11" s="225">
        <v>148377.72</v>
      </c>
      <c r="F11" s="226"/>
      <c r="G11" s="51" t="s">
        <v>228</v>
      </c>
      <c r="H11" s="225">
        <f t="shared" si="0"/>
        <v>69057</v>
      </c>
      <c r="I11" s="226"/>
    </row>
    <row r="12" spans="1:9" ht="21.75">
      <c r="A12" s="57"/>
      <c r="B12" s="57" t="s">
        <v>237</v>
      </c>
      <c r="C12" s="225">
        <v>24881511.65</v>
      </c>
      <c r="D12" s="226"/>
      <c r="E12" s="225">
        <v>37087095.5</v>
      </c>
      <c r="F12" s="226"/>
      <c r="G12" s="51" t="s">
        <v>228</v>
      </c>
      <c r="H12" s="225">
        <f t="shared" si="0"/>
        <v>12205583.850000001</v>
      </c>
      <c r="I12" s="226"/>
    </row>
    <row r="13" spans="1:9" ht="21.75">
      <c r="A13" s="57"/>
      <c r="B13" s="57" t="s">
        <v>238</v>
      </c>
      <c r="C13" s="225">
        <v>8940292</v>
      </c>
      <c r="D13" s="226"/>
      <c r="E13" s="225">
        <v>8940292</v>
      </c>
      <c r="F13" s="226"/>
      <c r="G13" s="51" t="s">
        <v>228</v>
      </c>
      <c r="H13" s="256">
        <f t="shared" si="0"/>
        <v>0</v>
      </c>
      <c r="I13" s="257"/>
    </row>
    <row r="14" spans="1:9" ht="21.75">
      <c r="A14" s="57"/>
      <c r="B14" s="55" t="s">
        <v>239</v>
      </c>
      <c r="C14" s="227">
        <f>SUM(C7:D13)</f>
        <v>37813000</v>
      </c>
      <c r="D14" s="228"/>
      <c r="E14" s="227">
        <f>SUM(E7:F13)</f>
        <v>51450730.21</v>
      </c>
      <c r="F14" s="228"/>
      <c r="G14" s="59" t="s">
        <v>228</v>
      </c>
      <c r="H14" s="227">
        <f>SUM(E14-C14)</f>
        <v>13637730.21</v>
      </c>
      <c r="I14" s="228"/>
    </row>
    <row r="15" spans="1:9" ht="21.75">
      <c r="A15" s="57"/>
      <c r="B15" s="49" t="s">
        <v>27</v>
      </c>
      <c r="C15" s="48"/>
      <c r="D15" s="47"/>
      <c r="E15" s="233">
        <v>10088071</v>
      </c>
      <c r="F15" s="233"/>
      <c r="G15" s="60"/>
      <c r="H15" s="48"/>
      <c r="I15" s="48"/>
    </row>
    <row r="16" spans="1:9" ht="21.75">
      <c r="A16" s="57"/>
      <c r="B16" s="61" t="s">
        <v>378</v>
      </c>
      <c r="C16" s="48"/>
      <c r="D16" s="47"/>
      <c r="E16" s="233">
        <f>SUM(E15)</f>
        <v>10088071</v>
      </c>
      <c r="F16" s="233"/>
      <c r="G16" s="60"/>
      <c r="H16" s="48"/>
      <c r="I16" s="48"/>
    </row>
    <row r="17" spans="1:9" ht="21.75">
      <c r="A17" s="57"/>
      <c r="B17" s="62" t="s">
        <v>242</v>
      </c>
      <c r="C17" s="48"/>
      <c r="D17" s="47"/>
      <c r="E17" s="234">
        <f>SUM(E14+E16)</f>
        <v>61538801.21</v>
      </c>
      <c r="F17" s="234"/>
      <c r="G17" s="60"/>
      <c r="H17" s="48"/>
      <c r="I17" s="48"/>
    </row>
    <row r="18" spans="1:9" ht="17.25" customHeight="1">
      <c r="A18" s="63"/>
      <c r="B18" s="64"/>
      <c r="C18" s="48"/>
      <c r="D18" s="48"/>
      <c r="E18" s="48"/>
      <c r="F18" s="48"/>
      <c r="G18" s="60"/>
      <c r="H18" s="48"/>
      <c r="I18" s="48"/>
    </row>
    <row r="19" spans="1:9" ht="20.25" customHeight="1">
      <c r="A19" s="245" t="s">
        <v>243</v>
      </c>
      <c r="B19" s="258"/>
      <c r="C19" s="235" t="s">
        <v>45</v>
      </c>
      <c r="D19" s="236"/>
      <c r="E19" s="235" t="s">
        <v>244</v>
      </c>
      <c r="F19" s="239"/>
      <c r="G19" s="53" t="s">
        <v>228</v>
      </c>
      <c r="H19" s="229" t="s">
        <v>229</v>
      </c>
      <c r="I19" s="230"/>
    </row>
    <row r="20" spans="1:9" ht="19.5" customHeight="1">
      <c r="A20" s="259"/>
      <c r="B20" s="260"/>
      <c r="C20" s="237"/>
      <c r="D20" s="238"/>
      <c r="E20" s="237"/>
      <c r="F20" s="240"/>
      <c r="G20" s="54" t="s">
        <v>36</v>
      </c>
      <c r="H20" s="231" t="s">
        <v>230</v>
      </c>
      <c r="I20" s="232"/>
    </row>
    <row r="21" spans="1:9" ht="23.25">
      <c r="A21" s="55" t="s">
        <v>245</v>
      </c>
      <c r="B21" s="55"/>
      <c r="C21" s="65"/>
      <c r="D21" s="66"/>
      <c r="E21" s="65"/>
      <c r="F21" s="52"/>
      <c r="G21" s="67"/>
      <c r="H21" s="62"/>
      <c r="I21" s="67"/>
    </row>
    <row r="22" spans="1:9" ht="21.75">
      <c r="A22" s="57"/>
      <c r="B22" s="57" t="s">
        <v>246</v>
      </c>
      <c r="C22" s="225">
        <v>1721030.15</v>
      </c>
      <c r="D22" s="226"/>
      <c r="E22" s="225">
        <v>1373554.08</v>
      </c>
      <c r="F22" s="226"/>
      <c r="G22" s="47" t="s">
        <v>36</v>
      </c>
      <c r="H22" s="225">
        <f>SUM(C22-E22)</f>
        <v>347476.06999999983</v>
      </c>
      <c r="I22" s="226"/>
    </row>
    <row r="23" spans="1:9" ht="21.75">
      <c r="A23" s="57"/>
      <c r="B23" s="57" t="s">
        <v>59</v>
      </c>
      <c r="C23" s="225">
        <v>6012690</v>
      </c>
      <c r="D23" s="226"/>
      <c r="E23" s="225">
        <v>5930009.68</v>
      </c>
      <c r="F23" s="226"/>
      <c r="G23" s="47" t="s">
        <v>36</v>
      </c>
      <c r="H23" s="225">
        <f aca="true" t="shared" si="1" ref="H23:H30">SUM(C23-E23)</f>
        <v>82680.3200000003</v>
      </c>
      <c r="I23" s="226"/>
    </row>
    <row r="24" spans="1:9" ht="21.75">
      <c r="A24" s="57"/>
      <c r="B24" s="57" t="s">
        <v>60</v>
      </c>
      <c r="C24" s="225">
        <v>292200</v>
      </c>
      <c r="D24" s="226"/>
      <c r="E24" s="225">
        <v>283140</v>
      </c>
      <c r="F24" s="226"/>
      <c r="G24" s="47" t="s">
        <v>36</v>
      </c>
      <c r="H24" s="225">
        <f t="shared" si="1"/>
        <v>9060</v>
      </c>
      <c r="I24" s="226"/>
    </row>
    <row r="25" spans="1:9" ht="21.75">
      <c r="A25" s="57"/>
      <c r="B25" s="57" t="s">
        <v>247</v>
      </c>
      <c r="C25" s="225">
        <v>3405410</v>
      </c>
      <c r="D25" s="226"/>
      <c r="E25" s="225">
        <v>3270923.31</v>
      </c>
      <c r="F25" s="226"/>
      <c r="G25" s="47" t="s">
        <v>36</v>
      </c>
      <c r="H25" s="225">
        <f t="shared" si="1"/>
        <v>134486.68999999994</v>
      </c>
      <c r="I25" s="226"/>
    </row>
    <row r="26" spans="1:9" ht="21.75">
      <c r="A26" s="57"/>
      <c r="B26" s="57" t="s">
        <v>248</v>
      </c>
      <c r="C26" s="225">
        <v>2329860</v>
      </c>
      <c r="D26" s="226"/>
      <c r="E26" s="225">
        <v>2276362.25</v>
      </c>
      <c r="F26" s="226"/>
      <c r="G26" s="47" t="s">
        <v>36</v>
      </c>
      <c r="H26" s="225">
        <f t="shared" si="1"/>
        <v>53497.75</v>
      </c>
      <c r="I26" s="226"/>
    </row>
    <row r="27" spans="1:9" ht="21.75">
      <c r="A27" s="57"/>
      <c r="B27" s="57" t="s">
        <v>249</v>
      </c>
      <c r="C27" s="225">
        <v>9408581.42</v>
      </c>
      <c r="D27" s="226"/>
      <c r="E27" s="225">
        <v>8312459.66</v>
      </c>
      <c r="F27" s="226"/>
      <c r="G27" s="47" t="s">
        <v>36</v>
      </c>
      <c r="H27" s="225">
        <f t="shared" si="1"/>
        <v>1096121.7599999998</v>
      </c>
      <c r="I27" s="226"/>
    </row>
    <row r="28" spans="1:9" ht="21.75">
      <c r="A28" s="57"/>
      <c r="B28" s="57" t="s">
        <v>250</v>
      </c>
      <c r="C28" s="225">
        <v>5666370</v>
      </c>
      <c r="D28" s="226"/>
      <c r="E28" s="225">
        <v>4579558.37</v>
      </c>
      <c r="F28" s="226"/>
      <c r="G28" s="47" t="s">
        <v>36</v>
      </c>
      <c r="H28" s="225">
        <f t="shared" si="1"/>
        <v>1086811.63</v>
      </c>
      <c r="I28" s="226"/>
    </row>
    <row r="29" spans="1:9" ht="21.75">
      <c r="A29" s="57"/>
      <c r="B29" s="57" t="s">
        <v>251</v>
      </c>
      <c r="C29" s="225">
        <v>900300</v>
      </c>
      <c r="D29" s="226"/>
      <c r="E29" s="225">
        <v>827470.04</v>
      </c>
      <c r="F29" s="226"/>
      <c r="G29" s="47" t="s">
        <v>36</v>
      </c>
      <c r="H29" s="225">
        <f t="shared" si="1"/>
        <v>72829.95999999996</v>
      </c>
      <c r="I29" s="226"/>
    </row>
    <row r="30" spans="1:9" ht="21.75">
      <c r="A30" s="57"/>
      <c r="B30" s="57" t="s">
        <v>26</v>
      </c>
      <c r="C30" s="225">
        <v>3440535.43</v>
      </c>
      <c r="D30" s="226"/>
      <c r="E30" s="225">
        <v>3390090.62</v>
      </c>
      <c r="F30" s="226"/>
      <c r="G30" s="47" t="s">
        <v>36</v>
      </c>
      <c r="H30" s="225">
        <f t="shared" si="1"/>
        <v>50444.810000000056</v>
      </c>
      <c r="I30" s="226"/>
    </row>
    <row r="31" spans="1:9" ht="21.75">
      <c r="A31" s="57"/>
      <c r="B31" s="57" t="s">
        <v>252</v>
      </c>
      <c r="C31" s="225">
        <v>0</v>
      </c>
      <c r="D31" s="226"/>
      <c r="E31" s="225">
        <v>0</v>
      </c>
      <c r="F31" s="226"/>
      <c r="G31" s="68" t="s">
        <v>69</v>
      </c>
      <c r="H31" s="225">
        <f>SUM(C31-E31)</f>
        <v>0</v>
      </c>
      <c r="I31" s="226"/>
    </row>
    <row r="32" spans="1:9" ht="21.75">
      <c r="A32" s="57"/>
      <c r="B32" s="55" t="s">
        <v>253</v>
      </c>
      <c r="C32" s="227">
        <f>SUM(C22:D31)</f>
        <v>33176977</v>
      </c>
      <c r="D32" s="228"/>
      <c r="E32" s="227">
        <f>SUM(E22:F31)</f>
        <v>30243568.01</v>
      </c>
      <c r="F32" s="228"/>
      <c r="G32" s="47" t="s">
        <v>36</v>
      </c>
      <c r="H32" s="227">
        <f>SUM(C32-E32)</f>
        <v>2933408.9899999984</v>
      </c>
      <c r="I32" s="228"/>
    </row>
    <row r="33" spans="1:9" ht="21.75">
      <c r="A33" s="55" t="s">
        <v>254</v>
      </c>
      <c r="B33" s="55"/>
      <c r="C33" s="225"/>
      <c r="D33" s="226"/>
      <c r="E33" s="225"/>
      <c r="F33" s="226"/>
      <c r="G33" s="69"/>
      <c r="H33" s="225"/>
      <c r="I33" s="226"/>
    </row>
    <row r="34" spans="1:9" ht="21.75">
      <c r="A34" s="55"/>
      <c r="B34" s="57" t="s">
        <v>25</v>
      </c>
      <c r="C34" s="225">
        <v>1554400</v>
      </c>
      <c r="D34" s="226"/>
      <c r="E34" s="225">
        <v>1180811.57</v>
      </c>
      <c r="F34" s="226"/>
      <c r="G34" s="47" t="s">
        <v>36</v>
      </c>
      <c r="H34" s="225">
        <f>SUM(C34-E34)</f>
        <v>373588.42999999993</v>
      </c>
      <c r="I34" s="226"/>
    </row>
    <row r="35" spans="1:9" ht="21.75">
      <c r="A35" s="57"/>
      <c r="B35" s="57" t="s">
        <v>255</v>
      </c>
      <c r="C35" s="225">
        <v>3081623</v>
      </c>
      <c r="D35" s="226"/>
      <c r="E35" s="225">
        <v>2993823</v>
      </c>
      <c r="F35" s="226"/>
      <c r="G35" s="47" t="s">
        <v>36</v>
      </c>
      <c r="H35" s="225">
        <f>SUM(C35-E35)</f>
        <v>87800</v>
      </c>
      <c r="I35" s="226"/>
    </row>
    <row r="36" spans="1:9" ht="21.75">
      <c r="A36" s="55" t="s">
        <v>256</v>
      </c>
      <c r="B36" s="55"/>
      <c r="C36" s="227">
        <f>SUM(C32:D35)</f>
        <v>37813000</v>
      </c>
      <c r="D36" s="228"/>
      <c r="E36" s="227">
        <f>SUM(E32+E34+E35)</f>
        <v>34418202.58</v>
      </c>
      <c r="F36" s="228"/>
      <c r="G36" s="58" t="s">
        <v>36</v>
      </c>
      <c r="H36" s="227">
        <f>SUM(C36-E36)</f>
        <v>3394797.420000002</v>
      </c>
      <c r="I36" s="228"/>
    </row>
    <row r="37" spans="1:9" ht="21.75">
      <c r="A37" s="223" t="s">
        <v>379</v>
      </c>
      <c r="B37" s="224"/>
      <c r="C37" s="217"/>
      <c r="D37" s="217"/>
      <c r="E37" s="221">
        <f>SUM(E15)</f>
        <v>10088071</v>
      </c>
      <c r="F37" s="222"/>
      <c r="G37" s="70" t="s">
        <v>69</v>
      </c>
      <c r="H37" s="217" t="s">
        <v>69</v>
      </c>
      <c r="I37" s="217"/>
    </row>
    <row r="38" spans="1:9" ht="22.5" thickBot="1">
      <c r="A38" s="220" t="s">
        <v>380</v>
      </c>
      <c r="B38" s="220"/>
      <c r="C38" s="217" t="s">
        <v>259</v>
      </c>
      <c r="D38" s="217"/>
      <c r="E38" s="221">
        <f>SUM(E37)</f>
        <v>10088071</v>
      </c>
      <c r="F38" s="222"/>
      <c r="G38" s="48" t="s">
        <v>69</v>
      </c>
      <c r="H38" s="217" t="s">
        <v>69</v>
      </c>
      <c r="I38" s="217"/>
    </row>
    <row r="39" spans="1:9" ht="22.5" thickBot="1">
      <c r="A39" s="216" t="s">
        <v>260</v>
      </c>
      <c r="B39" s="216"/>
      <c r="C39" s="217" t="s">
        <v>69</v>
      </c>
      <c r="D39" s="217"/>
      <c r="E39" s="218">
        <f>SUM(E36+E38)</f>
        <v>44506273.58</v>
      </c>
      <c r="F39" s="219"/>
      <c r="G39" s="48" t="s">
        <v>69</v>
      </c>
      <c r="H39" s="217" t="s">
        <v>69</v>
      </c>
      <c r="I39" s="217"/>
    </row>
    <row r="40" spans="1:9" ht="21.75">
      <c r="A40" s="61" t="s">
        <v>69</v>
      </c>
      <c r="B40" s="62" t="s">
        <v>70</v>
      </c>
      <c r="C40" s="50"/>
      <c r="D40" s="48"/>
      <c r="E40" s="248">
        <f>SUM(E17-E39)</f>
        <v>17032527.630000003</v>
      </c>
      <c r="F40" s="249"/>
      <c r="G40" s="48"/>
      <c r="H40" s="50"/>
      <c r="I40" s="48"/>
    </row>
    <row r="41" spans="1:9" ht="18.75">
      <c r="A41" s="72"/>
      <c r="B41" s="73" t="s">
        <v>261</v>
      </c>
      <c r="C41" s="72"/>
      <c r="D41" s="72"/>
      <c r="E41" s="250"/>
      <c r="F41" s="251"/>
      <c r="G41" s="72"/>
      <c r="H41" s="72"/>
      <c r="I41" s="72"/>
    </row>
    <row r="42" spans="1:9" ht="22.5" thickBot="1">
      <c r="A42" s="72"/>
      <c r="B42" s="71" t="s">
        <v>71</v>
      </c>
      <c r="C42" s="72"/>
      <c r="D42" s="72"/>
      <c r="E42" s="252"/>
      <c r="F42" s="253"/>
      <c r="G42" s="72"/>
      <c r="H42" s="72"/>
      <c r="I42" s="72"/>
    </row>
    <row r="45" spans="1:9" ht="12.75">
      <c r="A45" s="145"/>
      <c r="B45" s="145"/>
      <c r="C45" s="145"/>
      <c r="D45" s="145"/>
      <c r="E45" s="145"/>
      <c r="F45" s="145"/>
      <c r="G45" s="145"/>
      <c r="H45" s="145"/>
      <c r="I45" s="145"/>
    </row>
    <row r="46" spans="1:9" s="2" customFormat="1" ht="23.25">
      <c r="A46" s="213" t="s">
        <v>382</v>
      </c>
      <c r="B46" s="213"/>
      <c r="C46" s="215" t="s">
        <v>383</v>
      </c>
      <c r="D46" s="215"/>
      <c r="E46" s="215"/>
      <c r="F46" s="213" t="s">
        <v>383</v>
      </c>
      <c r="G46" s="213"/>
      <c r="H46" s="213"/>
      <c r="I46" s="213"/>
    </row>
    <row r="47" spans="1:9" s="2" customFormat="1" ht="23.25">
      <c r="A47" s="213" t="s">
        <v>384</v>
      </c>
      <c r="B47" s="213"/>
      <c r="C47" s="215" t="s">
        <v>389</v>
      </c>
      <c r="D47" s="215"/>
      <c r="E47" s="215"/>
      <c r="F47" s="213" t="s">
        <v>310</v>
      </c>
      <c r="G47" s="213"/>
      <c r="H47" s="213"/>
      <c r="I47" s="213"/>
    </row>
    <row r="48" spans="1:9" s="2" customFormat="1" ht="23.25">
      <c r="A48" s="213" t="s">
        <v>386</v>
      </c>
      <c r="B48" s="213"/>
      <c r="C48" s="215" t="s">
        <v>387</v>
      </c>
      <c r="D48" s="215"/>
      <c r="E48" s="215"/>
      <c r="F48" s="214" t="s">
        <v>322</v>
      </c>
      <c r="G48" s="214"/>
      <c r="H48" s="214"/>
      <c r="I48" s="214"/>
    </row>
    <row r="49" s="2" customFormat="1" ht="23.25"/>
    <row r="50" s="2" customFormat="1" ht="23.25"/>
    <row r="51" s="2" customFormat="1" ht="23.25"/>
    <row r="54" spans="1:6" ht="23.25">
      <c r="A54" s="44" t="s">
        <v>381</v>
      </c>
      <c r="B54" s="44"/>
      <c r="C54" s="44"/>
      <c r="D54" s="44"/>
      <c r="E54" s="46"/>
      <c r="F54" s="44"/>
    </row>
    <row r="55" spans="1:6" ht="23.25">
      <c r="A55" s="44" t="s">
        <v>385</v>
      </c>
      <c r="B55" s="44"/>
      <c r="C55" s="44"/>
      <c r="D55" s="44"/>
      <c r="E55" s="46"/>
      <c r="F55" s="44"/>
    </row>
    <row r="56" spans="1:6" ht="23.25">
      <c r="A56" s="81" t="s">
        <v>388</v>
      </c>
      <c r="B56" s="44"/>
      <c r="C56" s="44"/>
      <c r="D56" s="44"/>
      <c r="E56" s="46"/>
      <c r="F56" s="44"/>
    </row>
    <row r="225" spans="1:9" ht="29.25">
      <c r="A225" s="243" t="s">
        <v>223</v>
      </c>
      <c r="B225" s="243"/>
      <c r="C225" s="243"/>
      <c r="D225" s="243"/>
      <c r="E225" s="243"/>
      <c r="F225" s="243"/>
      <c r="G225" s="243"/>
      <c r="H225" s="243"/>
      <c r="I225" s="243"/>
    </row>
    <row r="226" spans="1:9" ht="26.25">
      <c r="A226" s="244" t="s">
        <v>265</v>
      </c>
      <c r="B226" s="244"/>
      <c r="C226" s="244"/>
      <c r="D226" s="244"/>
      <c r="E226" s="244"/>
      <c r="F226" s="244"/>
      <c r="G226" s="244"/>
      <c r="H226" s="244"/>
      <c r="I226" s="244"/>
    </row>
    <row r="227" spans="1:9" ht="23.25">
      <c r="A227" s="203" t="s">
        <v>304</v>
      </c>
      <c r="B227" s="203"/>
      <c r="C227" s="203"/>
      <c r="D227" s="203"/>
      <c r="E227" s="203"/>
      <c r="F227" s="203"/>
      <c r="G227" s="203"/>
      <c r="H227" s="203"/>
      <c r="I227" s="203"/>
    </row>
    <row r="228" spans="1:9" ht="21.75">
      <c r="A228" s="245" t="s">
        <v>226</v>
      </c>
      <c r="B228" s="236"/>
      <c r="C228" s="235" t="s">
        <v>45</v>
      </c>
      <c r="D228" s="236"/>
      <c r="E228" s="235" t="s">
        <v>227</v>
      </c>
      <c r="F228" s="236"/>
      <c r="G228" s="53" t="s">
        <v>228</v>
      </c>
      <c r="H228" s="246" t="s">
        <v>229</v>
      </c>
      <c r="I228" s="230"/>
    </row>
    <row r="229" spans="1:9" ht="21.75">
      <c r="A229" s="240"/>
      <c r="B229" s="238"/>
      <c r="C229" s="237"/>
      <c r="D229" s="238"/>
      <c r="E229" s="237"/>
      <c r="F229" s="238"/>
      <c r="G229" s="54" t="s">
        <v>36</v>
      </c>
      <c r="H229" s="247" t="s">
        <v>230</v>
      </c>
      <c r="I229" s="232"/>
    </row>
    <row r="230" spans="1:9" ht="21.75">
      <c r="A230" s="55" t="s">
        <v>231</v>
      </c>
      <c r="B230" s="55"/>
      <c r="C230" s="241"/>
      <c r="D230" s="242"/>
      <c r="E230" s="241"/>
      <c r="F230" s="242"/>
      <c r="G230" s="56"/>
      <c r="H230" s="241"/>
      <c r="I230" s="242"/>
    </row>
    <row r="231" spans="1:9" ht="21.75">
      <c r="A231" s="57"/>
      <c r="B231" s="57" t="s">
        <v>232</v>
      </c>
      <c r="C231" s="225">
        <v>2935000</v>
      </c>
      <c r="D231" s="226"/>
      <c r="E231" s="225">
        <v>2954940.21</v>
      </c>
      <c r="F231" s="226"/>
      <c r="G231" s="51" t="s">
        <v>228</v>
      </c>
      <c r="H231" s="225">
        <f>SUM(C231-E231)</f>
        <v>-19940.209999999963</v>
      </c>
      <c r="I231" s="226"/>
    </row>
    <row r="232" spans="1:9" ht="21.75">
      <c r="A232" s="57"/>
      <c r="B232" s="57" t="s">
        <v>233</v>
      </c>
      <c r="C232" s="225">
        <v>841000</v>
      </c>
      <c r="D232" s="226"/>
      <c r="E232" s="225">
        <v>973618</v>
      </c>
      <c r="F232" s="226"/>
      <c r="G232" s="51" t="s">
        <v>228</v>
      </c>
      <c r="H232" s="225">
        <f>SUM(C232-E232)</f>
        <v>-132618</v>
      </c>
      <c r="I232" s="226"/>
    </row>
    <row r="233" spans="1:9" ht="21.75">
      <c r="A233" s="57"/>
      <c r="B233" s="57" t="s">
        <v>234</v>
      </c>
      <c r="C233" s="225">
        <v>160000</v>
      </c>
      <c r="D233" s="226"/>
      <c r="E233" s="225">
        <v>356573.95</v>
      </c>
      <c r="F233" s="226"/>
      <c r="G233" s="51" t="s">
        <v>36</v>
      </c>
      <c r="H233" s="225">
        <f>SUM(E233-C233)</f>
        <v>196573.95</v>
      </c>
      <c r="I233" s="226"/>
    </row>
    <row r="234" spans="1:9" ht="21.75">
      <c r="A234" s="57"/>
      <c r="B234" s="57" t="s">
        <v>235</v>
      </c>
      <c r="C234" s="225">
        <v>0</v>
      </c>
      <c r="D234" s="226"/>
      <c r="E234" s="225">
        <v>0</v>
      </c>
      <c r="F234" s="226"/>
      <c r="G234" s="51"/>
      <c r="H234" s="225">
        <f>SUM(C234-E234)</f>
        <v>0</v>
      </c>
      <c r="I234" s="226"/>
    </row>
    <row r="235" spans="1:9" ht="21.75">
      <c r="A235" s="57"/>
      <c r="B235" s="57" t="s">
        <v>236</v>
      </c>
      <c r="C235" s="225">
        <v>90000</v>
      </c>
      <c r="D235" s="226"/>
      <c r="E235" s="225">
        <v>82081.72</v>
      </c>
      <c r="F235" s="226"/>
      <c r="G235" s="51" t="s">
        <v>228</v>
      </c>
      <c r="H235" s="225">
        <f>SUM(C235-E235)</f>
        <v>7918.279999999999</v>
      </c>
      <c r="I235" s="226"/>
    </row>
    <row r="236" spans="1:9" ht="21.75">
      <c r="A236" s="57"/>
      <c r="B236" s="57" t="s">
        <v>237</v>
      </c>
      <c r="C236" s="225">
        <v>22520000</v>
      </c>
      <c r="D236" s="226"/>
      <c r="E236" s="225">
        <v>26996046.82</v>
      </c>
      <c r="F236" s="226"/>
      <c r="G236" s="51" t="s">
        <v>228</v>
      </c>
      <c r="H236" s="225">
        <f>SUM(C236-E236)</f>
        <v>-4476046.82</v>
      </c>
      <c r="I236" s="226"/>
    </row>
    <row r="237" spans="1:9" ht="21.75">
      <c r="A237" s="57"/>
      <c r="B237" s="57" t="s">
        <v>238</v>
      </c>
      <c r="C237" s="225">
        <v>10454000</v>
      </c>
      <c r="D237" s="226"/>
      <c r="E237" s="225">
        <v>8940292</v>
      </c>
      <c r="F237" s="226"/>
      <c r="G237" s="51" t="s">
        <v>228</v>
      </c>
      <c r="H237" s="225">
        <f>SUM(C237-E237)</f>
        <v>1513708</v>
      </c>
      <c r="I237" s="226"/>
    </row>
    <row r="238" spans="1:9" ht="21.75">
      <c r="A238" s="57"/>
      <c r="B238" s="55" t="s">
        <v>239</v>
      </c>
      <c r="C238" s="227">
        <f>SUM(C231:D237)</f>
        <v>37000000</v>
      </c>
      <c r="D238" s="228"/>
      <c r="E238" s="227">
        <f>SUM(E231:F237)</f>
        <v>40303552.7</v>
      </c>
      <c r="F238" s="228"/>
      <c r="G238" s="59" t="s">
        <v>228</v>
      </c>
      <c r="H238" s="227">
        <f>SUM(C238-E238)</f>
        <v>-3303552.700000003</v>
      </c>
      <c r="I238" s="228"/>
    </row>
    <row r="239" spans="1:9" ht="21.75">
      <c r="A239" s="57"/>
      <c r="B239" s="49" t="s">
        <v>240</v>
      </c>
      <c r="C239" s="48"/>
      <c r="D239" s="47"/>
      <c r="E239" s="233">
        <v>9735850</v>
      </c>
      <c r="F239" s="233"/>
      <c r="G239" s="60"/>
      <c r="H239" s="48"/>
      <c r="I239" s="48"/>
    </row>
    <row r="240" spans="1:9" ht="21.75">
      <c r="A240" s="57"/>
      <c r="B240" s="61" t="s">
        <v>241</v>
      </c>
      <c r="C240" s="48"/>
      <c r="D240" s="47"/>
      <c r="E240" s="233">
        <f>SUM(E239)</f>
        <v>9735850</v>
      </c>
      <c r="F240" s="233"/>
      <c r="G240" s="60"/>
      <c r="H240" s="48"/>
      <c r="I240" s="48"/>
    </row>
    <row r="241" spans="1:9" ht="21.75">
      <c r="A241" s="57"/>
      <c r="B241" s="62" t="s">
        <v>242</v>
      </c>
      <c r="C241" s="48"/>
      <c r="D241" s="47"/>
      <c r="E241" s="234">
        <f>SUM(E238+E240)</f>
        <v>50039402.7</v>
      </c>
      <c r="F241" s="234"/>
      <c r="G241" s="60"/>
      <c r="H241" s="48"/>
      <c r="I241" s="48"/>
    </row>
    <row r="242" spans="1:9" ht="21.75">
      <c r="A242" s="63"/>
      <c r="B242" s="64"/>
      <c r="C242" s="48"/>
      <c r="D242" s="48"/>
      <c r="E242" s="48"/>
      <c r="F242" s="48"/>
      <c r="G242" s="60"/>
      <c r="H242" s="48"/>
      <c r="I242" s="48"/>
    </row>
    <row r="243" spans="1:9" ht="21.75">
      <c r="A243" s="55" t="s">
        <v>243</v>
      </c>
      <c r="B243" s="55"/>
      <c r="C243" s="235" t="s">
        <v>45</v>
      </c>
      <c r="D243" s="236"/>
      <c r="E243" s="235" t="s">
        <v>244</v>
      </c>
      <c r="F243" s="239"/>
      <c r="G243" s="53" t="s">
        <v>228</v>
      </c>
      <c r="H243" s="229" t="s">
        <v>229</v>
      </c>
      <c r="I243" s="230"/>
    </row>
    <row r="244" spans="1:9" ht="21.75">
      <c r="A244" s="55"/>
      <c r="B244" s="55"/>
      <c r="C244" s="237"/>
      <c r="D244" s="238"/>
      <c r="E244" s="237"/>
      <c r="F244" s="240"/>
      <c r="G244" s="54" t="s">
        <v>36</v>
      </c>
      <c r="H244" s="231" t="s">
        <v>230</v>
      </c>
      <c r="I244" s="232"/>
    </row>
    <row r="245" spans="1:9" ht="23.25">
      <c r="A245" s="55" t="s">
        <v>245</v>
      </c>
      <c r="B245" s="55"/>
      <c r="C245" s="65"/>
      <c r="D245" s="66"/>
      <c r="E245" s="65"/>
      <c r="F245" s="52"/>
      <c r="G245" s="67"/>
      <c r="H245" s="62"/>
      <c r="I245" s="67"/>
    </row>
    <row r="246" spans="1:9" ht="21.75">
      <c r="A246" s="57"/>
      <c r="B246" s="57" t="s">
        <v>246</v>
      </c>
      <c r="C246" s="225">
        <v>1312900</v>
      </c>
      <c r="D246" s="226"/>
      <c r="E246" s="225">
        <v>869040</v>
      </c>
      <c r="F246" s="226"/>
      <c r="G246" s="47" t="s">
        <v>228</v>
      </c>
      <c r="H246" s="225">
        <f aca="true" t="shared" si="2" ref="H246:H254">SUM(C246-E246)</f>
        <v>443860</v>
      </c>
      <c r="I246" s="226"/>
    </row>
    <row r="247" spans="1:9" ht="21.75">
      <c r="A247" s="57"/>
      <c r="B247" s="57" t="s">
        <v>59</v>
      </c>
      <c r="C247" s="225">
        <v>6534490</v>
      </c>
      <c r="D247" s="226"/>
      <c r="E247" s="225">
        <v>4348870.05</v>
      </c>
      <c r="F247" s="226"/>
      <c r="G247" s="47" t="s">
        <v>228</v>
      </c>
      <c r="H247" s="225">
        <f t="shared" si="2"/>
        <v>2185619.95</v>
      </c>
      <c r="I247" s="226"/>
    </row>
    <row r="248" spans="1:9" ht="21.75">
      <c r="A248" s="57"/>
      <c r="B248" s="57" t="s">
        <v>60</v>
      </c>
      <c r="C248" s="225">
        <v>292200</v>
      </c>
      <c r="D248" s="226"/>
      <c r="E248" s="225">
        <v>212055</v>
      </c>
      <c r="F248" s="226"/>
      <c r="G248" s="47" t="s">
        <v>228</v>
      </c>
      <c r="H248" s="225">
        <f t="shared" si="2"/>
        <v>80145</v>
      </c>
      <c r="I248" s="226"/>
    </row>
    <row r="249" spans="1:9" ht="21.75">
      <c r="A249" s="57"/>
      <c r="B249" s="57" t="s">
        <v>247</v>
      </c>
      <c r="C249" s="225">
        <v>4294320</v>
      </c>
      <c r="D249" s="226"/>
      <c r="E249" s="225">
        <v>2463287.31</v>
      </c>
      <c r="F249" s="226"/>
      <c r="G249" s="47" t="s">
        <v>228</v>
      </c>
      <c r="H249" s="225">
        <f t="shared" si="2"/>
        <v>1831032.69</v>
      </c>
      <c r="I249" s="226"/>
    </row>
    <row r="250" spans="1:9" ht="21.75">
      <c r="A250" s="57"/>
      <c r="B250" s="57" t="s">
        <v>248</v>
      </c>
      <c r="C250" s="225">
        <v>2824060</v>
      </c>
      <c r="D250" s="226"/>
      <c r="E250" s="225">
        <v>310068.25</v>
      </c>
      <c r="F250" s="226"/>
      <c r="G250" s="47" t="s">
        <v>228</v>
      </c>
      <c r="H250" s="225">
        <f t="shared" si="2"/>
        <v>2513991.75</v>
      </c>
      <c r="I250" s="226"/>
    </row>
    <row r="251" spans="1:9" ht="21.75">
      <c r="A251" s="57"/>
      <c r="B251" s="57" t="s">
        <v>249</v>
      </c>
      <c r="C251" s="225">
        <v>9041774.57</v>
      </c>
      <c r="D251" s="226"/>
      <c r="E251" s="225">
        <v>6008473.97</v>
      </c>
      <c r="F251" s="226"/>
      <c r="G251" s="47" t="s">
        <v>228</v>
      </c>
      <c r="H251" s="225">
        <f t="shared" si="2"/>
        <v>3033300.6000000006</v>
      </c>
      <c r="I251" s="226"/>
    </row>
    <row r="252" spans="1:9" ht="21.75">
      <c r="A252" s="57"/>
      <c r="B252" s="57" t="s">
        <v>250</v>
      </c>
      <c r="C252" s="225">
        <v>4923120</v>
      </c>
      <c r="D252" s="226"/>
      <c r="E252" s="225">
        <v>2362410.99</v>
      </c>
      <c r="F252" s="226"/>
      <c r="G252" s="47" t="s">
        <v>228</v>
      </c>
      <c r="H252" s="225">
        <f t="shared" si="2"/>
        <v>2560709.01</v>
      </c>
      <c r="I252" s="226"/>
    </row>
    <row r="253" spans="1:9" ht="21.75">
      <c r="A253" s="57"/>
      <c r="B253" s="57" t="s">
        <v>251</v>
      </c>
      <c r="C253" s="225">
        <v>648800</v>
      </c>
      <c r="D253" s="226"/>
      <c r="E253" s="225">
        <v>611437.54</v>
      </c>
      <c r="F253" s="226"/>
      <c r="G253" s="47" t="s">
        <v>228</v>
      </c>
      <c r="H253" s="225">
        <f t="shared" si="2"/>
        <v>37362.45999999996</v>
      </c>
      <c r="I253" s="226"/>
    </row>
    <row r="254" spans="1:9" ht="21.75">
      <c r="A254" s="57"/>
      <c r="B254" s="57" t="s">
        <v>26</v>
      </c>
      <c r="C254" s="225">
        <v>2822835.43</v>
      </c>
      <c r="D254" s="226"/>
      <c r="E254" s="225">
        <v>1950593.44</v>
      </c>
      <c r="F254" s="226"/>
      <c r="G254" s="47" t="s">
        <v>228</v>
      </c>
      <c r="H254" s="225">
        <f t="shared" si="2"/>
        <v>872241.9900000002</v>
      </c>
      <c r="I254" s="226"/>
    </row>
    <row r="255" spans="1:9" ht="21.75">
      <c r="A255" s="57"/>
      <c r="B255" s="57" t="s">
        <v>252</v>
      </c>
      <c r="C255" s="225">
        <v>0</v>
      </c>
      <c r="D255" s="226"/>
      <c r="E255" s="225">
        <v>0</v>
      </c>
      <c r="F255" s="226"/>
      <c r="G255" s="68" t="s">
        <v>69</v>
      </c>
      <c r="H255" s="225">
        <f>SUM(C255-E255)</f>
        <v>0</v>
      </c>
      <c r="I255" s="226"/>
    </row>
    <row r="256" spans="1:9" ht="21.75">
      <c r="A256" s="57"/>
      <c r="B256" s="55" t="s">
        <v>253</v>
      </c>
      <c r="C256" s="227">
        <f>SUM(C246:D255)</f>
        <v>32694500</v>
      </c>
      <c r="D256" s="228"/>
      <c r="E256" s="227">
        <f>SUM(E246:F255)</f>
        <v>19136236.55</v>
      </c>
      <c r="F256" s="228"/>
      <c r="G256" s="47" t="s">
        <v>228</v>
      </c>
      <c r="H256" s="227">
        <f>SUM(C256-E256)</f>
        <v>13558263.45</v>
      </c>
      <c r="I256" s="228"/>
    </row>
    <row r="257" spans="1:9" ht="21.75">
      <c r="A257" s="55" t="s">
        <v>254</v>
      </c>
      <c r="B257" s="55"/>
      <c r="C257" s="225"/>
      <c r="D257" s="226"/>
      <c r="E257" s="225"/>
      <c r="F257" s="226"/>
      <c r="G257" s="69"/>
      <c r="H257" s="225"/>
      <c r="I257" s="226"/>
    </row>
    <row r="258" spans="1:9" ht="21.75">
      <c r="A258" s="55"/>
      <c r="B258" s="57" t="s">
        <v>25</v>
      </c>
      <c r="C258" s="225">
        <v>1168400</v>
      </c>
      <c r="D258" s="226"/>
      <c r="E258" s="225">
        <v>565016.94</v>
      </c>
      <c r="F258" s="226"/>
      <c r="G258" s="47" t="s">
        <v>228</v>
      </c>
      <c r="H258" s="225">
        <f>SUM(C258-E258)</f>
        <v>603383.06</v>
      </c>
      <c r="I258" s="226"/>
    </row>
    <row r="259" spans="1:9" ht="21.75">
      <c r="A259" s="57"/>
      <c r="B259" s="57" t="s">
        <v>255</v>
      </c>
      <c r="C259" s="225">
        <v>3137100</v>
      </c>
      <c r="D259" s="226"/>
      <c r="E259" s="225">
        <v>842823</v>
      </c>
      <c r="F259" s="226"/>
      <c r="G259" s="47" t="s">
        <v>228</v>
      </c>
      <c r="H259" s="225">
        <f>SUM(C259-E259)</f>
        <v>2294277</v>
      </c>
      <c r="I259" s="226"/>
    </row>
    <row r="260" spans="1:9" ht="21.75">
      <c r="A260" s="55" t="s">
        <v>256</v>
      </c>
      <c r="B260" s="55"/>
      <c r="C260" s="227">
        <f>SUM(C256:D259)</f>
        <v>37000000</v>
      </c>
      <c r="D260" s="228"/>
      <c r="E260" s="227">
        <f>SUM(E256+E258+E259)</f>
        <v>20544076.490000002</v>
      </c>
      <c r="F260" s="228"/>
      <c r="G260" s="58" t="s">
        <v>228</v>
      </c>
      <c r="H260" s="227">
        <f>SUM(C260-E260)</f>
        <v>16455923.509999998</v>
      </c>
      <c r="I260" s="228"/>
    </row>
    <row r="261" spans="1:9" ht="21.75">
      <c r="A261" s="223" t="s">
        <v>257</v>
      </c>
      <c r="B261" s="224"/>
      <c r="C261" s="217"/>
      <c r="D261" s="217"/>
      <c r="E261" s="221">
        <v>6760540</v>
      </c>
      <c r="F261" s="222"/>
      <c r="G261" s="70" t="s">
        <v>69</v>
      </c>
      <c r="H261" s="217" t="s">
        <v>69</v>
      </c>
      <c r="I261" s="217"/>
    </row>
    <row r="262" spans="1:9" ht="22.5" thickBot="1">
      <c r="A262" s="220" t="s">
        <v>258</v>
      </c>
      <c r="B262" s="220"/>
      <c r="C262" s="217" t="s">
        <v>259</v>
      </c>
      <c r="D262" s="217"/>
      <c r="E262" s="221">
        <f>SUM(E261)</f>
        <v>6760540</v>
      </c>
      <c r="F262" s="222"/>
      <c r="G262" s="48" t="s">
        <v>69</v>
      </c>
      <c r="H262" s="217" t="s">
        <v>69</v>
      </c>
      <c r="I262" s="217"/>
    </row>
    <row r="263" spans="1:9" ht="22.5" thickBot="1">
      <c r="A263" s="216" t="s">
        <v>260</v>
      </c>
      <c r="B263" s="216"/>
      <c r="C263" s="217" t="s">
        <v>69</v>
      </c>
      <c r="D263" s="217"/>
      <c r="E263" s="218">
        <f>SUM(E260+E262)</f>
        <v>27304616.490000002</v>
      </c>
      <c r="F263" s="219"/>
      <c r="G263" s="48" t="s">
        <v>69</v>
      </c>
      <c r="H263" s="217" t="s">
        <v>69</v>
      </c>
      <c r="I263" s="217"/>
    </row>
    <row r="264" spans="1:9" ht="21.75">
      <c r="A264" s="61" t="s">
        <v>69</v>
      </c>
      <c r="B264" s="62" t="s">
        <v>70</v>
      </c>
      <c r="C264" s="50"/>
      <c r="D264" s="48"/>
      <c r="E264" s="248">
        <f>SUM(E241-E263)</f>
        <v>22734786.21</v>
      </c>
      <c r="F264" s="249"/>
      <c r="G264" s="48"/>
      <c r="H264" s="50"/>
      <c r="I264" s="48"/>
    </row>
    <row r="265" spans="1:9" ht="18.75">
      <c r="A265" s="72"/>
      <c r="B265" s="73" t="s">
        <v>261</v>
      </c>
      <c r="C265" s="72"/>
      <c r="D265" s="72"/>
      <c r="E265" s="250"/>
      <c r="F265" s="251"/>
      <c r="G265" s="72"/>
      <c r="H265" s="72"/>
      <c r="I265" s="72"/>
    </row>
    <row r="266" spans="1:9" ht="22.5" thickBot="1">
      <c r="A266" s="72"/>
      <c r="B266" s="71" t="s">
        <v>71</v>
      </c>
      <c r="C266" s="72"/>
      <c r="D266" s="72"/>
      <c r="E266" s="252"/>
      <c r="F266" s="253"/>
      <c r="G266" s="72"/>
      <c r="H266" s="72"/>
      <c r="I266" s="72"/>
    </row>
    <row r="372" spans="1:9" ht="29.25">
      <c r="A372" s="243" t="s">
        <v>223</v>
      </c>
      <c r="B372" s="243"/>
      <c r="C372" s="243"/>
      <c r="D372" s="243"/>
      <c r="E372" s="243"/>
      <c r="F372" s="243"/>
      <c r="G372" s="243"/>
      <c r="H372" s="243"/>
      <c r="I372" s="243"/>
    </row>
    <row r="373" spans="1:9" ht="26.25">
      <c r="A373" s="244" t="s">
        <v>265</v>
      </c>
      <c r="B373" s="244"/>
      <c r="C373" s="244"/>
      <c r="D373" s="244"/>
      <c r="E373" s="244"/>
      <c r="F373" s="244"/>
      <c r="G373" s="244"/>
      <c r="H373" s="244"/>
      <c r="I373" s="244"/>
    </row>
    <row r="374" spans="1:9" ht="23.25">
      <c r="A374" s="203" t="s">
        <v>0</v>
      </c>
      <c r="B374" s="203"/>
      <c r="C374" s="203"/>
      <c r="D374" s="203"/>
      <c r="E374" s="203"/>
      <c r="F374" s="203"/>
      <c r="G374" s="203"/>
      <c r="H374" s="203"/>
      <c r="I374" s="203"/>
    </row>
    <row r="375" spans="1:9" ht="21.75">
      <c r="A375" s="245" t="s">
        <v>226</v>
      </c>
      <c r="B375" s="236"/>
      <c r="C375" s="235" t="s">
        <v>45</v>
      </c>
      <c r="D375" s="236"/>
      <c r="E375" s="235" t="s">
        <v>227</v>
      </c>
      <c r="F375" s="236"/>
      <c r="G375" s="53" t="s">
        <v>228</v>
      </c>
      <c r="H375" s="246" t="s">
        <v>229</v>
      </c>
      <c r="I375" s="230"/>
    </row>
    <row r="376" spans="1:9" ht="21.75">
      <c r="A376" s="240"/>
      <c r="B376" s="238"/>
      <c r="C376" s="237"/>
      <c r="D376" s="238"/>
      <c r="E376" s="237"/>
      <c r="F376" s="238"/>
      <c r="G376" s="54" t="s">
        <v>36</v>
      </c>
      <c r="H376" s="247" t="s">
        <v>230</v>
      </c>
      <c r="I376" s="232"/>
    </row>
    <row r="377" spans="1:9" ht="21.75">
      <c r="A377" s="55" t="s">
        <v>231</v>
      </c>
      <c r="B377" s="55"/>
      <c r="C377" s="241"/>
      <c r="D377" s="242"/>
      <c r="E377" s="241"/>
      <c r="F377" s="242"/>
      <c r="G377" s="56"/>
      <c r="H377" s="241"/>
      <c r="I377" s="242"/>
    </row>
    <row r="378" spans="1:9" ht="21.75">
      <c r="A378" s="57"/>
      <c r="B378" s="57" t="s">
        <v>232</v>
      </c>
      <c r="C378" s="225">
        <v>2935000</v>
      </c>
      <c r="D378" s="226"/>
      <c r="E378" s="225">
        <v>2433959.7</v>
      </c>
      <c r="F378" s="226"/>
      <c r="G378" s="51" t="s">
        <v>228</v>
      </c>
      <c r="H378" s="225">
        <f>SUM(C378-E378)</f>
        <v>501040.2999999998</v>
      </c>
      <c r="I378" s="226"/>
    </row>
    <row r="379" spans="1:9" ht="21.75">
      <c r="A379" s="57"/>
      <c r="B379" s="57" t="s">
        <v>233</v>
      </c>
      <c r="C379" s="225">
        <v>841000</v>
      </c>
      <c r="D379" s="226"/>
      <c r="E379" s="225">
        <v>723230</v>
      </c>
      <c r="F379" s="226"/>
      <c r="G379" s="51" t="s">
        <v>228</v>
      </c>
      <c r="H379" s="225">
        <f aca="true" t="shared" si="3" ref="H379:H385">SUM(C379-E379)</f>
        <v>117770</v>
      </c>
      <c r="I379" s="226"/>
    </row>
    <row r="380" spans="1:9" ht="21.75">
      <c r="A380" s="57"/>
      <c r="B380" s="57" t="s">
        <v>234</v>
      </c>
      <c r="C380" s="225">
        <v>160000</v>
      </c>
      <c r="D380" s="226"/>
      <c r="E380" s="225">
        <v>309782.24</v>
      </c>
      <c r="F380" s="226"/>
      <c r="G380" s="51" t="s">
        <v>36</v>
      </c>
      <c r="H380" s="225">
        <f>SUM(E380-C380)</f>
        <v>149782.24</v>
      </c>
      <c r="I380" s="226"/>
    </row>
    <row r="381" spans="1:9" ht="21.75">
      <c r="A381" s="57"/>
      <c r="B381" s="57" t="s">
        <v>235</v>
      </c>
      <c r="C381" s="225">
        <v>0</v>
      </c>
      <c r="D381" s="226"/>
      <c r="E381" s="225">
        <v>0</v>
      </c>
      <c r="F381" s="226"/>
      <c r="G381" s="51"/>
      <c r="H381" s="225">
        <f t="shared" si="3"/>
        <v>0</v>
      </c>
      <c r="I381" s="226"/>
    </row>
    <row r="382" spans="1:9" ht="21.75">
      <c r="A382" s="57"/>
      <c r="B382" s="57" t="s">
        <v>236</v>
      </c>
      <c r="C382" s="225">
        <v>90000</v>
      </c>
      <c r="D382" s="226"/>
      <c r="E382" s="225">
        <v>78780.72</v>
      </c>
      <c r="F382" s="226"/>
      <c r="G382" s="51" t="s">
        <v>228</v>
      </c>
      <c r="H382" s="225">
        <f t="shared" si="3"/>
        <v>11219.279999999999</v>
      </c>
      <c r="I382" s="226"/>
    </row>
    <row r="383" spans="1:9" ht="21.75">
      <c r="A383" s="57"/>
      <c r="B383" s="57" t="s">
        <v>237</v>
      </c>
      <c r="C383" s="225">
        <v>22520000</v>
      </c>
      <c r="D383" s="226"/>
      <c r="E383" s="225">
        <v>18719651.84</v>
      </c>
      <c r="F383" s="226"/>
      <c r="G383" s="51" t="s">
        <v>228</v>
      </c>
      <c r="H383" s="225">
        <f t="shared" si="3"/>
        <v>3800348.16</v>
      </c>
      <c r="I383" s="226"/>
    </row>
    <row r="384" spans="1:9" ht="21.75">
      <c r="A384" s="57"/>
      <c r="B384" s="57" t="s">
        <v>238</v>
      </c>
      <c r="C384" s="225">
        <v>10454000</v>
      </c>
      <c r="D384" s="226"/>
      <c r="E384" s="225">
        <v>8940292</v>
      </c>
      <c r="F384" s="226"/>
      <c r="G384" s="51" t="s">
        <v>228</v>
      </c>
      <c r="H384" s="225">
        <f t="shared" si="3"/>
        <v>1513708</v>
      </c>
      <c r="I384" s="226"/>
    </row>
    <row r="385" spans="1:9" ht="21.75">
      <c r="A385" s="57"/>
      <c r="B385" s="55" t="s">
        <v>239</v>
      </c>
      <c r="C385" s="227">
        <f>SUM(C378:D384)</f>
        <v>37000000</v>
      </c>
      <c r="D385" s="228"/>
      <c r="E385" s="227">
        <f>SUM(E378:F384)</f>
        <v>31205696.5</v>
      </c>
      <c r="F385" s="228"/>
      <c r="G385" s="59" t="s">
        <v>228</v>
      </c>
      <c r="H385" s="227">
        <f t="shared" si="3"/>
        <v>5794303.5</v>
      </c>
      <c r="I385" s="228"/>
    </row>
    <row r="386" spans="1:11" ht="21.75">
      <c r="A386" s="57"/>
      <c r="B386" s="49" t="s">
        <v>240</v>
      </c>
      <c r="C386" s="48"/>
      <c r="D386" s="47"/>
      <c r="E386" s="233">
        <v>9507050</v>
      </c>
      <c r="F386" s="233"/>
      <c r="G386" s="60"/>
      <c r="H386" s="48"/>
      <c r="I386" s="48"/>
      <c r="K386">
        <v>8320800</v>
      </c>
    </row>
    <row r="387" spans="1:11" ht="21.75">
      <c r="A387" s="57"/>
      <c r="B387" s="61" t="s">
        <v>241</v>
      </c>
      <c r="C387" s="48"/>
      <c r="D387" s="47"/>
      <c r="E387" s="233">
        <f>SUM(E386)</f>
        <v>9507050</v>
      </c>
      <c r="F387" s="233"/>
      <c r="G387" s="60"/>
      <c r="H387" s="48"/>
      <c r="I387" s="48"/>
      <c r="K387">
        <v>815000</v>
      </c>
    </row>
    <row r="388" spans="1:11" ht="21.75">
      <c r="A388" s="57"/>
      <c r="B388" s="62" t="s">
        <v>242</v>
      </c>
      <c r="C388" s="48"/>
      <c r="D388" s="47"/>
      <c r="E388" s="234">
        <f>SUM(E385+E387)</f>
        <v>40712746.5</v>
      </c>
      <c r="F388" s="234"/>
      <c r="G388" s="60"/>
      <c r="H388" s="48"/>
      <c r="I388" s="48"/>
      <c r="K388">
        <v>371250</v>
      </c>
    </row>
    <row r="389" spans="1:11" ht="21.75">
      <c r="A389" s="63"/>
      <c r="B389" s="64"/>
      <c r="C389" s="48"/>
      <c r="D389" s="48"/>
      <c r="E389" s="48"/>
      <c r="F389" s="48"/>
      <c r="G389" s="60"/>
      <c r="H389" s="48"/>
      <c r="I389" s="48"/>
      <c r="K389">
        <f>SUM(K386:K388)</f>
        <v>9507050</v>
      </c>
    </row>
    <row r="390" spans="1:9" ht="21.75">
      <c r="A390" s="55" t="s">
        <v>243</v>
      </c>
      <c r="B390" s="55"/>
      <c r="C390" s="235" t="s">
        <v>45</v>
      </c>
      <c r="D390" s="236"/>
      <c r="E390" s="235" t="s">
        <v>244</v>
      </c>
      <c r="F390" s="239"/>
      <c r="G390" s="53" t="s">
        <v>228</v>
      </c>
      <c r="H390" s="229" t="s">
        <v>229</v>
      </c>
      <c r="I390" s="230"/>
    </row>
    <row r="391" spans="1:9" ht="21.75">
      <c r="A391" s="55"/>
      <c r="B391" s="55"/>
      <c r="C391" s="237"/>
      <c r="D391" s="238"/>
      <c r="E391" s="237"/>
      <c r="F391" s="240"/>
      <c r="G391" s="54" t="s">
        <v>36</v>
      </c>
      <c r="H391" s="231" t="s">
        <v>230</v>
      </c>
      <c r="I391" s="232"/>
    </row>
    <row r="392" spans="1:9" ht="23.25">
      <c r="A392" s="55" t="s">
        <v>245</v>
      </c>
      <c r="B392" s="55"/>
      <c r="C392" s="65"/>
      <c r="D392" s="66"/>
      <c r="E392" s="65"/>
      <c r="F392" s="52"/>
      <c r="G392" s="67"/>
      <c r="H392" s="62"/>
      <c r="I392" s="67"/>
    </row>
    <row r="393" spans="1:9" ht="21.75">
      <c r="A393" s="57"/>
      <c r="B393" s="57" t="s">
        <v>246</v>
      </c>
      <c r="C393" s="225">
        <v>1328220</v>
      </c>
      <c r="D393" s="226"/>
      <c r="E393" s="225">
        <v>784458</v>
      </c>
      <c r="F393" s="226"/>
      <c r="G393" s="47" t="s">
        <v>228</v>
      </c>
      <c r="H393" s="225">
        <f aca="true" t="shared" si="4" ref="H393:H401">SUM(C393-E393)</f>
        <v>543762</v>
      </c>
      <c r="I393" s="226"/>
    </row>
    <row r="394" spans="1:9" ht="21.75">
      <c r="A394" s="57"/>
      <c r="B394" s="57" t="s">
        <v>59</v>
      </c>
      <c r="C394" s="225">
        <v>6556100</v>
      </c>
      <c r="D394" s="226"/>
      <c r="E394" s="225">
        <v>3297112.05</v>
      </c>
      <c r="F394" s="226"/>
      <c r="G394" s="47" t="s">
        <v>228</v>
      </c>
      <c r="H394" s="225">
        <f t="shared" si="4"/>
        <v>3258987.95</v>
      </c>
      <c r="I394" s="226"/>
    </row>
    <row r="395" spans="1:9" ht="21.75">
      <c r="A395" s="57"/>
      <c r="B395" s="57" t="s">
        <v>60</v>
      </c>
      <c r="C395" s="225">
        <v>288540</v>
      </c>
      <c r="D395" s="226"/>
      <c r="E395" s="225">
        <v>164665</v>
      </c>
      <c r="F395" s="226"/>
      <c r="G395" s="47" t="s">
        <v>228</v>
      </c>
      <c r="H395" s="225">
        <f t="shared" si="4"/>
        <v>123875</v>
      </c>
      <c r="I395" s="226"/>
    </row>
    <row r="396" spans="1:9" ht="21.75">
      <c r="A396" s="57"/>
      <c r="B396" s="57" t="s">
        <v>247</v>
      </c>
      <c r="C396" s="225">
        <v>3372460</v>
      </c>
      <c r="D396" s="226"/>
      <c r="E396" s="225">
        <v>1924863.31</v>
      </c>
      <c r="F396" s="226"/>
      <c r="G396" s="47" t="s">
        <v>228</v>
      </c>
      <c r="H396" s="225">
        <f t="shared" si="4"/>
        <v>1447596.69</v>
      </c>
      <c r="I396" s="226"/>
    </row>
    <row r="397" spans="1:9" ht="21.75">
      <c r="A397" s="57"/>
      <c r="B397" s="57" t="s">
        <v>248</v>
      </c>
      <c r="C397" s="225">
        <v>2918700</v>
      </c>
      <c r="D397" s="226"/>
      <c r="E397" s="225">
        <v>211011.75</v>
      </c>
      <c r="F397" s="226"/>
      <c r="G397" s="47" t="s">
        <v>228</v>
      </c>
      <c r="H397" s="225">
        <f t="shared" si="4"/>
        <v>2707688.25</v>
      </c>
      <c r="I397" s="226"/>
    </row>
    <row r="398" spans="1:9" ht="21.75">
      <c r="A398" s="57"/>
      <c r="B398" s="57" t="s">
        <v>249</v>
      </c>
      <c r="C398" s="225">
        <v>7671800</v>
      </c>
      <c r="D398" s="226"/>
      <c r="E398" s="225">
        <v>4043378.42</v>
      </c>
      <c r="F398" s="226"/>
      <c r="G398" s="47" t="s">
        <v>228</v>
      </c>
      <c r="H398" s="225">
        <f t="shared" si="4"/>
        <v>3628421.58</v>
      </c>
      <c r="I398" s="226"/>
    </row>
    <row r="399" spans="1:9" ht="21.75">
      <c r="A399" s="57"/>
      <c r="B399" s="57" t="s">
        <v>250</v>
      </c>
      <c r="C399" s="225">
        <v>5132280</v>
      </c>
      <c r="D399" s="226"/>
      <c r="E399" s="225">
        <v>1225836.8</v>
      </c>
      <c r="F399" s="226"/>
      <c r="G399" s="47" t="s">
        <v>228</v>
      </c>
      <c r="H399" s="225">
        <f t="shared" si="4"/>
        <v>3906443.2</v>
      </c>
      <c r="I399" s="226"/>
    </row>
    <row r="400" spans="1:9" ht="21.75">
      <c r="A400" s="57"/>
      <c r="B400" s="57" t="s">
        <v>251</v>
      </c>
      <c r="C400" s="225">
        <v>708800</v>
      </c>
      <c r="D400" s="226"/>
      <c r="E400" s="225">
        <v>472704.68</v>
      </c>
      <c r="F400" s="226"/>
      <c r="G400" s="47" t="s">
        <v>228</v>
      </c>
      <c r="H400" s="225">
        <f t="shared" si="4"/>
        <v>236095.32</v>
      </c>
      <c r="I400" s="226"/>
    </row>
    <row r="401" spans="1:9" ht="21.75">
      <c r="A401" s="57"/>
      <c r="B401" s="57" t="s">
        <v>26</v>
      </c>
      <c r="C401" s="225">
        <v>1668800</v>
      </c>
      <c r="D401" s="226"/>
      <c r="E401" s="225">
        <v>1387693.44</v>
      </c>
      <c r="F401" s="226"/>
      <c r="G401" s="47" t="s">
        <v>228</v>
      </c>
      <c r="H401" s="225">
        <f t="shared" si="4"/>
        <v>281106.56000000006</v>
      </c>
      <c r="I401" s="226"/>
    </row>
    <row r="402" spans="1:9" ht="21.75">
      <c r="A402" s="57"/>
      <c r="B402" s="57" t="s">
        <v>252</v>
      </c>
      <c r="C402" s="225">
        <v>0</v>
      </c>
      <c r="D402" s="226"/>
      <c r="E402" s="225">
        <v>0</v>
      </c>
      <c r="F402" s="226"/>
      <c r="G402" s="68" t="s">
        <v>69</v>
      </c>
      <c r="H402" s="225">
        <f>SUM(C402-E402)</f>
        <v>0</v>
      </c>
      <c r="I402" s="226"/>
    </row>
    <row r="403" spans="1:9" ht="21.75">
      <c r="A403" s="57"/>
      <c r="B403" s="55" t="s">
        <v>253</v>
      </c>
      <c r="C403" s="227">
        <f>SUM(C393:D402)</f>
        <v>29645700</v>
      </c>
      <c r="D403" s="228"/>
      <c r="E403" s="227">
        <f>SUM(E393:F402)</f>
        <v>13511723.45</v>
      </c>
      <c r="F403" s="228"/>
      <c r="G403" s="47" t="s">
        <v>228</v>
      </c>
      <c r="H403" s="227">
        <f>SUM(C403-E403)</f>
        <v>16133976.55</v>
      </c>
      <c r="I403" s="228"/>
    </row>
    <row r="404" spans="1:9" ht="21.75">
      <c r="A404" s="55" t="s">
        <v>254</v>
      </c>
      <c r="B404" s="55"/>
      <c r="C404" s="225"/>
      <c r="D404" s="226"/>
      <c r="E404" s="225"/>
      <c r="F404" s="226"/>
      <c r="G404" s="69"/>
      <c r="H404" s="225"/>
      <c r="I404" s="226"/>
    </row>
    <row r="405" spans="1:9" ht="21.75">
      <c r="A405" s="55"/>
      <c r="B405" s="57" t="s">
        <v>25</v>
      </c>
      <c r="C405" s="225">
        <v>304300</v>
      </c>
      <c r="D405" s="226"/>
      <c r="E405" s="225">
        <v>388390.94</v>
      </c>
      <c r="F405" s="226"/>
      <c r="G405" s="47" t="s">
        <v>228</v>
      </c>
      <c r="H405" s="225">
        <f>SUM(C405-E405)</f>
        <v>-84090.94</v>
      </c>
      <c r="I405" s="226"/>
    </row>
    <row r="406" spans="1:9" ht="21.75">
      <c r="A406" s="57"/>
      <c r="B406" s="57" t="s">
        <v>255</v>
      </c>
      <c r="C406" s="225">
        <v>1750000</v>
      </c>
      <c r="D406" s="226"/>
      <c r="E406" s="225">
        <v>562900</v>
      </c>
      <c r="F406" s="226"/>
      <c r="G406" s="47" t="s">
        <v>228</v>
      </c>
      <c r="H406" s="225">
        <f>SUM(C406-E406)</f>
        <v>1187100</v>
      </c>
      <c r="I406" s="226"/>
    </row>
    <row r="407" spans="1:9" ht="21.75">
      <c r="A407" s="55" t="s">
        <v>256</v>
      </c>
      <c r="B407" s="55"/>
      <c r="C407" s="227">
        <f>SUM(C403:D406)</f>
        <v>31700000</v>
      </c>
      <c r="D407" s="228"/>
      <c r="E407" s="227">
        <f>SUM(E403+E405+E406)</f>
        <v>14463014.389999999</v>
      </c>
      <c r="F407" s="228"/>
      <c r="G407" s="58" t="s">
        <v>228</v>
      </c>
      <c r="H407" s="227">
        <f>SUM(C407-E407)</f>
        <v>17236985.61</v>
      </c>
      <c r="I407" s="228"/>
    </row>
    <row r="408" spans="1:11" ht="21.75">
      <c r="A408" s="223" t="s">
        <v>257</v>
      </c>
      <c r="B408" s="224"/>
      <c r="C408" s="217"/>
      <c r="D408" s="217"/>
      <c r="E408" s="221">
        <v>4931540</v>
      </c>
      <c r="F408" s="222"/>
      <c r="G408" s="70" t="s">
        <v>69</v>
      </c>
      <c r="H408" s="217" t="s">
        <v>69</v>
      </c>
      <c r="I408" s="217"/>
      <c r="K408">
        <v>4160700</v>
      </c>
    </row>
    <row r="409" spans="1:11" ht="22.5" thickBot="1">
      <c r="A409" s="220" t="s">
        <v>258</v>
      </c>
      <c r="B409" s="220"/>
      <c r="C409" s="217" t="s">
        <v>259</v>
      </c>
      <c r="D409" s="217"/>
      <c r="E409" s="221">
        <f>SUM(E408)</f>
        <v>4931540</v>
      </c>
      <c r="F409" s="222"/>
      <c r="G409" s="48" t="s">
        <v>69</v>
      </c>
      <c r="H409" s="217" t="s">
        <v>69</v>
      </c>
      <c r="I409" s="217"/>
      <c r="K409">
        <v>405000</v>
      </c>
    </row>
    <row r="410" spans="1:11" ht="22.5" thickBot="1">
      <c r="A410" s="216" t="s">
        <v>260</v>
      </c>
      <c r="B410" s="216"/>
      <c r="C410" s="217" t="s">
        <v>69</v>
      </c>
      <c r="D410" s="217"/>
      <c r="E410" s="218">
        <f>SUM(E407+E409)</f>
        <v>19394554.39</v>
      </c>
      <c r="F410" s="219"/>
      <c r="G410" s="48" t="s">
        <v>69</v>
      </c>
      <c r="H410" s="217" t="s">
        <v>69</v>
      </c>
      <c r="I410" s="217"/>
      <c r="K410">
        <v>365840</v>
      </c>
    </row>
    <row r="411" spans="1:11" ht="21.75">
      <c r="A411" s="61" t="s">
        <v>69</v>
      </c>
      <c r="B411" s="62" t="s">
        <v>70</v>
      </c>
      <c r="C411" s="50"/>
      <c r="D411" s="48"/>
      <c r="E411" s="248">
        <f>SUM(E388-E410)</f>
        <v>21318192.11</v>
      </c>
      <c r="F411" s="249"/>
      <c r="G411" s="48"/>
      <c r="H411" s="50"/>
      <c r="I411" s="48"/>
      <c r="K411">
        <f>SUM(K408:K410)</f>
        <v>4931540</v>
      </c>
    </row>
    <row r="412" spans="1:9" ht="18.75">
      <c r="A412" s="72"/>
      <c r="B412" s="73" t="s">
        <v>261</v>
      </c>
      <c r="C412" s="72"/>
      <c r="D412" s="72"/>
      <c r="E412" s="250"/>
      <c r="F412" s="251"/>
      <c r="G412" s="72"/>
      <c r="H412" s="72"/>
      <c r="I412" s="72"/>
    </row>
    <row r="413" spans="1:9" ht="22.5" thickBot="1">
      <c r="A413" s="72"/>
      <c r="B413" s="71" t="s">
        <v>71</v>
      </c>
      <c r="C413" s="72"/>
      <c r="D413" s="72"/>
      <c r="E413" s="252"/>
      <c r="F413" s="253"/>
      <c r="G413" s="72"/>
      <c r="H413" s="72"/>
      <c r="I413" s="72"/>
    </row>
    <row r="415" spans="1:9" ht="29.25">
      <c r="A415" s="243" t="s">
        <v>267</v>
      </c>
      <c r="B415" s="243"/>
      <c r="C415" s="243"/>
      <c r="D415" s="243"/>
      <c r="E415" s="243"/>
      <c r="F415" s="243"/>
      <c r="G415" s="243"/>
      <c r="H415" s="243"/>
      <c r="I415" s="243"/>
    </row>
    <row r="416" spans="1:9" ht="26.25">
      <c r="A416" s="244" t="s">
        <v>265</v>
      </c>
      <c r="B416" s="244"/>
      <c r="C416" s="244"/>
      <c r="D416" s="244"/>
      <c r="E416" s="244"/>
      <c r="F416" s="244"/>
      <c r="G416" s="244"/>
      <c r="H416" s="244"/>
      <c r="I416" s="244"/>
    </row>
    <row r="417" spans="1:9" ht="23.25">
      <c r="A417" s="203" t="s">
        <v>266</v>
      </c>
      <c r="B417" s="203"/>
      <c r="C417" s="203"/>
      <c r="D417" s="203"/>
      <c r="E417" s="203"/>
      <c r="F417" s="203"/>
      <c r="G417" s="203"/>
      <c r="H417" s="203"/>
      <c r="I417" s="203"/>
    </row>
    <row r="418" spans="1:9" ht="21.75">
      <c r="A418" s="245" t="s">
        <v>226</v>
      </c>
      <c r="B418" s="236"/>
      <c r="C418" s="235" t="s">
        <v>45</v>
      </c>
      <c r="D418" s="236"/>
      <c r="E418" s="235" t="s">
        <v>227</v>
      </c>
      <c r="F418" s="236"/>
      <c r="G418" s="53" t="s">
        <v>228</v>
      </c>
      <c r="H418" s="246" t="s">
        <v>229</v>
      </c>
      <c r="I418" s="230"/>
    </row>
    <row r="419" spans="1:9" ht="21.75">
      <c r="A419" s="240"/>
      <c r="B419" s="238"/>
      <c r="C419" s="237"/>
      <c r="D419" s="238"/>
      <c r="E419" s="237"/>
      <c r="F419" s="238"/>
      <c r="G419" s="54" t="s">
        <v>36</v>
      </c>
      <c r="H419" s="247" t="s">
        <v>230</v>
      </c>
      <c r="I419" s="232"/>
    </row>
    <row r="420" spans="1:9" ht="21.75">
      <c r="A420" s="55" t="s">
        <v>231</v>
      </c>
      <c r="B420" s="55"/>
      <c r="C420" s="241"/>
      <c r="D420" s="242"/>
      <c r="E420" s="241"/>
      <c r="F420" s="242"/>
      <c r="G420" s="56"/>
      <c r="H420" s="241"/>
      <c r="I420" s="242"/>
    </row>
    <row r="421" spans="1:9" ht="21.75">
      <c r="A421" s="57"/>
      <c r="B421" s="57" t="s">
        <v>232</v>
      </c>
      <c r="C421" s="225">
        <v>2935000</v>
      </c>
      <c r="D421" s="226"/>
      <c r="E421" s="225">
        <v>581411.14</v>
      </c>
      <c r="F421" s="226"/>
      <c r="G421" s="51" t="s">
        <v>228</v>
      </c>
      <c r="H421" s="225">
        <f>SUM(C421-E421)</f>
        <v>2353588.86</v>
      </c>
      <c r="I421" s="226"/>
    </row>
    <row r="422" spans="1:9" ht="21.75">
      <c r="A422" s="57"/>
      <c r="B422" s="57" t="s">
        <v>233</v>
      </c>
      <c r="C422" s="225">
        <v>841000</v>
      </c>
      <c r="D422" s="226"/>
      <c r="E422" s="225">
        <v>324543</v>
      </c>
      <c r="F422" s="226"/>
      <c r="G422" s="51" t="s">
        <v>228</v>
      </c>
      <c r="H422" s="225">
        <f>SUM(C422-E422)</f>
        <v>516457</v>
      </c>
      <c r="I422" s="226"/>
    </row>
    <row r="423" spans="1:9" ht="21.75">
      <c r="A423" s="57"/>
      <c r="B423" s="57" t="s">
        <v>234</v>
      </c>
      <c r="C423" s="225">
        <v>160000</v>
      </c>
      <c r="D423" s="226"/>
      <c r="E423" s="225">
        <v>249782.24</v>
      </c>
      <c r="F423" s="226"/>
      <c r="G423" s="51" t="s">
        <v>36</v>
      </c>
      <c r="H423" s="225">
        <f>SUM(E423-C423)</f>
        <v>89782.23999999999</v>
      </c>
      <c r="I423" s="226"/>
    </row>
    <row r="424" spans="1:9" ht="21.75">
      <c r="A424" s="57"/>
      <c r="B424" s="57" t="s">
        <v>235</v>
      </c>
      <c r="C424" s="225">
        <v>0</v>
      </c>
      <c r="D424" s="226"/>
      <c r="E424" s="225">
        <v>0</v>
      </c>
      <c r="F424" s="226"/>
      <c r="G424" s="51"/>
      <c r="H424" s="225">
        <f>SUM(C424-E424)</f>
        <v>0</v>
      </c>
      <c r="I424" s="226"/>
    </row>
    <row r="425" spans="1:9" ht="21.75">
      <c r="A425" s="57"/>
      <c r="B425" s="57" t="s">
        <v>236</v>
      </c>
      <c r="C425" s="225">
        <v>90000</v>
      </c>
      <c r="D425" s="226"/>
      <c r="E425" s="225">
        <v>22240.72</v>
      </c>
      <c r="F425" s="226"/>
      <c r="G425" s="51" t="s">
        <v>228</v>
      </c>
      <c r="H425" s="225">
        <f>SUM(C425-E425)</f>
        <v>67759.28</v>
      </c>
      <c r="I425" s="226"/>
    </row>
    <row r="426" spans="1:9" ht="21.75">
      <c r="A426" s="57"/>
      <c r="B426" s="57" t="s">
        <v>237</v>
      </c>
      <c r="C426" s="225">
        <v>22520000</v>
      </c>
      <c r="D426" s="226"/>
      <c r="E426" s="225">
        <v>9538603.17</v>
      </c>
      <c r="F426" s="226"/>
      <c r="G426" s="51"/>
      <c r="H426" s="225">
        <f>SUM(C426-E426)</f>
        <v>12981396.83</v>
      </c>
      <c r="I426" s="226"/>
    </row>
    <row r="427" spans="1:9" ht="21.75">
      <c r="A427" s="57"/>
      <c r="B427" s="57" t="s">
        <v>238</v>
      </c>
      <c r="C427" s="225">
        <v>10454000</v>
      </c>
      <c r="D427" s="226"/>
      <c r="E427" s="225">
        <v>3679541</v>
      </c>
      <c r="F427" s="226"/>
      <c r="G427" s="51" t="s">
        <v>228</v>
      </c>
      <c r="H427" s="225">
        <f>SUM(C427-E427)</f>
        <v>6774459</v>
      </c>
      <c r="I427" s="226"/>
    </row>
    <row r="428" spans="1:11" ht="21.75">
      <c r="A428" s="57"/>
      <c r="B428" s="55" t="s">
        <v>239</v>
      </c>
      <c r="C428" s="227">
        <f>SUM(C421:D427)</f>
        <v>37000000</v>
      </c>
      <c r="D428" s="228"/>
      <c r="E428" s="227">
        <f>SUM(E421:F427)</f>
        <v>14396121.27</v>
      </c>
      <c r="F428" s="228"/>
      <c r="G428" s="59" t="s">
        <v>228</v>
      </c>
      <c r="H428" s="227">
        <f>SUM(C428-E428)</f>
        <v>22603878.73</v>
      </c>
      <c r="I428" s="228"/>
      <c r="K428" s="4">
        <f>SUM(H421:I427)</f>
        <v>22783443.21</v>
      </c>
    </row>
    <row r="429" spans="1:11" ht="21.75">
      <c r="A429" s="57"/>
      <c r="B429" s="49" t="s">
        <v>240</v>
      </c>
      <c r="C429" s="48"/>
      <c r="D429" s="47"/>
      <c r="E429" s="233">
        <v>4022900</v>
      </c>
      <c r="F429" s="233"/>
      <c r="G429" s="60"/>
      <c r="H429" s="48"/>
      <c r="I429" s="48"/>
      <c r="K429" s="4"/>
    </row>
    <row r="430" spans="1:9" ht="21.75">
      <c r="A430" s="57"/>
      <c r="B430" s="61" t="s">
        <v>241</v>
      </c>
      <c r="C430" s="48"/>
      <c r="D430" s="47"/>
      <c r="E430" s="233">
        <f>SUM(E429)</f>
        <v>4022900</v>
      </c>
      <c r="F430" s="233"/>
      <c r="G430" s="60"/>
      <c r="H430" s="48"/>
      <c r="I430" s="48"/>
    </row>
    <row r="431" spans="1:9" ht="21.75">
      <c r="A431" s="57"/>
      <c r="B431" s="62" t="s">
        <v>242</v>
      </c>
      <c r="C431" s="48"/>
      <c r="D431" s="47"/>
      <c r="E431" s="234">
        <f>SUM(E428+E430)</f>
        <v>18419021.27</v>
      </c>
      <c r="F431" s="234"/>
      <c r="G431" s="60"/>
      <c r="H431" s="48"/>
      <c r="I431" s="48"/>
    </row>
    <row r="432" spans="1:9" ht="21.75">
      <c r="A432" s="63"/>
      <c r="B432" s="64"/>
      <c r="C432" s="48"/>
      <c r="D432" s="48"/>
      <c r="E432" s="48"/>
      <c r="F432" s="48"/>
      <c r="G432" s="60"/>
      <c r="H432" s="48"/>
      <c r="I432" s="48"/>
    </row>
    <row r="433" spans="1:9" ht="21.75">
      <c r="A433" s="55" t="s">
        <v>243</v>
      </c>
      <c r="B433" s="55"/>
      <c r="C433" s="235" t="s">
        <v>45</v>
      </c>
      <c r="D433" s="236"/>
      <c r="E433" s="235" t="s">
        <v>244</v>
      </c>
      <c r="F433" s="239"/>
      <c r="G433" s="53" t="s">
        <v>228</v>
      </c>
      <c r="H433" s="229" t="s">
        <v>229</v>
      </c>
      <c r="I433" s="230"/>
    </row>
    <row r="434" spans="1:9" ht="21.75">
      <c r="A434" s="55"/>
      <c r="B434" s="55"/>
      <c r="C434" s="237"/>
      <c r="D434" s="238"/>
      <c r="E434" s="237"/>
      <c r="F434" s="240"/>
      <c r="G434" s="54" t="s">
        <v>36</v>
      </c>
      <c r="H434" s="231" t="s">
        <v>230</v>
      </c>
      <c r="I434" s="232"/>
    </row>
    <row r="435" spans="1:9" ht="23.25">
      <c r="A435" s="55" t="s">
        <v>245</v>
      </c>
      <c r="B435" s="55"/>
      <c r="C435" s="65"/>
      <c r="D435" s="66"/>
      <c r="E435" s="65"/>
      <c r="F435" s="52"/>
      <c r="G435" s="67"/>
      <c r="H435" s="62"/>
      <c r="I435" s="67"/>
    </row>
    <row r="436" spans="1:9" ht="21.75">
      <c r="A436" s="57"/>
      <c r="B436" s="57" t="s">
        <v>246</v>
      </c>
      <c r="C436" s="225">
        <v>1328220</v>
      </c>
      <c r="D436" s="226"/>
      <c r="E436" s="225">
        <v>386256</v>
      </c>
      <c r="F436" s="226"/>
      <c r="G436" s="47" t="s">
        <v>228</v>
      </c>
      <c r="H436" s="225">
        <f aca="true" t="shared" si="5" ref="H436:H444">SUM(C436-E436)</f>
        <v>941964</v>
      </c>
      <c r="I436" s="226"/>
    </row>
    <row r="437" spans="1:9" ht="21.75">
      <c r="A437" s="57"/>
      <c r="B437" s="57" t="s">
        <v>59</v>
      </c>
      <c r="C437" s="225">
        <v>6556100</v>
      </c>
      <c r="D437" s="226"/>
      <c r="E437" s="225">
        <v>1839945.4</v>
      </c>
      <c r="F437" s="226"/>
      <c r="G437" s="47" t="s">
        <v>228</v>
      </c>
      <c r="H437" s="225">
        <f t="shared" si="5"/>
        <v>4716154.6</v>
      </c>
      <c r="I437" s="226"/>
    </row>
    <row r="438" spans="1:9" ht="21.75">
      <c r="A438" s="57"/>
      <c r="B438" s="57" t="s">
        <v>60</v>
      </c>
      <c r="C438" s="225">
        <v>288540</v>
      </c>
      <c r="D438" s="226"/>
      <c r="E438" s="225">
        <v>93980</v>
      </c>
      <c r="F438" s="226"/>
      <c r="G438" s="47" t="s">
        <v>228</v>
      </c>
      <c r="H438" s="225">
        <f t="shared" si="5"/>
        <v>194560</v>
      </c>
      <c r="I438" s="226"/>
    </row>
    <row r="439" spans="1:9" ht="21.75">
      <c r="A439" s="57"/>
      <c r="B439" s="57" t="s">
        <v>247</v>
      </c>
      <c r="C439" s="225">
        <v>3372460</v>
      </c>
      <c r="D439" s="226"/>
      <c r="E439" s="225">
        <v>1090227.31</v>
      </c>
      <c r="F439" s="226"/>
      <c r="G439" s="47" t="s">
        <v>228</v>
      </c>
      <c r="H439" s="225">
        <f t="shared" si="5"/>
        <v>2282232.69</v>
      </c>
      <c r="I439" s="226"/>
    </row>
    <row r="440" spans="1:9" ht="21.75">
      <c r="A440" s="57"/>
      <c r="B440" s="57" t="s">
        <v>248</v>
      </c>
      <c r="C440" s="225">
        <v>2918700</v>
      </c>
      <c r="D440" s="226"/>
      <c r="E440" s="225">
        <v>106775</v>
      </c>
      <c r="F440" s="226"/>
      <c r="G440" s="47" t="s">
        <v>228</v>
      </c>
      <c r="H440" s="225">
        <f t="shared" si="5"/>
        <v>2811925</v>
      </c>
      <c r="I440" s="226"/>
    </row>
    <row r="441" spans="1:9" ht="21.75">
      <c r="A441" s="57"/>
      <c r="B441" s="57" t="s">
        <v>249</v>
      </c>
      <c r="C441" s="225">
        <v>7671800</v>
      </c>
      <c r="D441" s="226"/>
      <c r="E441" s="225">
        <v>1932327.34</v>
      </c>
      <c r="F441" s="226"/>
      <c r="G441" s="47" t="s">
        <v>228</v>
      </c>
      <c r="H441" s="225">
        <f t="shared" si="5"/>
        <v>5739472.66</v>
      </c>
      <c r="I441" s="226"/>
    </row>
    <row r="442" spans="1:9" ht="21.75">
      <c r="A442" s="57"/>
      <c r="B442" s="57" t="s">
        <v>250</v>
      </c>
      <c r="C442" s="225">
        <v>5132280</v>
      </c>
      <c r="D442" s="226"/>
      <c r="E442" s="225">
        <v>562451.14</v>
      </c>
      <c r="F442" s="226"/>
      <c r="G442" s="47" t="s">
        <v>228</v>
      </c>
      <c r="H442" s="225">
        <f t="shared" si="5"/>
        <v>4569828.86</v>
      </c>
      <c r="I442" s="226"/>
    </row>
    <row r="443" spans="1:9" ht="21.75">
      <c r="A443" s="57"/>
      <c r="B443" s="57" t="s">
        <v>251</v>
      </c>
      <c r="C443" s="225">
        <v>708800</v>
      </c>
      <c r="D443" s="226"/>
      <c r="E443" s="225">
        <v>266886.76</v>
      </c>
      <c r="F443" s="226"/>
      <c r="G443" s="47" t="s">
        <v>228</v>
      </c>
      <c r="H443" s="225">
        <f t="shared" si="5"/>
        <v>441913.24</v>
      </c>
      <c r="I443" s="226"/>
    </row>
    <row r="444" spans="1:9" ht="21.75">
      <c r="A444" s="57"/>
      <c r="B444" s="57" t="s">
        <v>26</v>
      </c>
      <c r="C444" s="225">
        <v>1668800</v>
      </c>
      <c r="D444" s="226"/>
      <c r="E444" s="225">
        <v>1292693.44</v>
      </c>
      <c r="F444" s="226"/>
      <c r="G444" s="47" t="s">
        <v>228</v>
      </c>
      <c r="H444" s="225">
        <f t="shared" si="5"/>
        <v>376106.56000000006</v>
      </c>
      <c r="I444" s="226"/>
    </row>
    <row r="445" spans="1:9" ht="21.75">
      <c r="A445" s="57"/>
      <c r="B445" s="57" t="s">
        <v>252</v>
      </c>
      <c r="C445" s="225">
        <v>0</v>
      </c>
      <c r="D445" s="226"/>
      <c r="E445" s="225">
        <v>0</v>
      </c>
      <c r="F445" s="226"/>
      <c r="G445" s="68" t="s">
        <v>69</v>
      </c>
      <c r="H445" s="225">
        <f>SUM(C445-E445)</f>
        <v>0</v>
      </c>
      <c r="I445" s="226"/>
    </row>
    <row r="446" spans="1:11" ht="21.75">
      <c r="A446" s="57"/>
      <c r="B446" s="55" t="s">
        <v>253</v>
      </c>
      <c r="C446" s="227">
        <f>SUM(C436:D445)</f>
        <v>29645700</v>
      </c>
      <c r="D446" s="228"/>
      <c r="E446" s="227">
        <f>SUM(E436:F445)</f>
        <v>7571542.389999999</v>
      </c>
      <c r="F446" s="228"/>
      <c r="G446" s="47" t="s">
        <v>228</v>
      </c>
      <c r="H446" s="227">
        <f>SUM(C446-E446)</f>
        <v>22074157.61</v>
      </c>
      <c r="I446" s="228"/>
      <c r="K446" s="4">
        <f>SUM(H436:I444)</f>
        <v>22074157.609999996</v>
      </c>
    </row>
    <row r="447" spans="1:9" ht="21.75">
      <c r="A447" s="55" t="s">
        <v>254</v>
      </c>
      <c r="B447" s="55"/>
      <c r="C447" s="225"/>
      <c r="D447" s="226"/>
      <c r="E447" s="225"/>
      <c r="F447" s="226"/>
      <c r="G447" s="69"/>
      <c r="H447" s="225"/>
      <c r="I447" s="226"/>
    </row>
    <row r="448" spans="1:9" ht="21.75">
      <c r="A448" s="55"/>
      <c r="B448" s="57" t="s">
        <v>25</v>
      </c>
      <c r="C448" s="225">
        <v>304300</v>
      </c>
      <c r="D448" s="226"/>
      <c r="E448" s="225">
        <v>42348.46</v>
      </c>
      <c r="F448" s="226"/>
      <c r="G448" s="47" t="s">
        <v>228</v>
      </c>
      <c r="H448" s="225">
        <f>SUM(C448-E448)</f>
        <v>261951.54</v>
      </c>
      <c r="I448" s="226"/>
    </row>
    <row r="449" spans="1:9" ht="21.75">
      <c r="A449" s="57"/>
      <c r="B449" s="57" t="s">
        <v>255</v>
      </c>
      <c r="C449" s="225">
        <v>1750000</v>
      </c>
      <c r="D449" s="226"/>
      <c r="E449" s="225">
        <v>241000</v>
      </c>
      <c r="F449" s="226"/>
      <c r="G449" s="47" t="s">
        <v>228</v>
      </c>
      <c r="H449" s="225">
        <f>SUM(C449-E449)</f>
        <v>1509000</v>
      </c>
      <c r="I449" s="226"/>
    </row>
    <row r="450" spans="1:11" ht="21.75">
      <c r="A450" s="55" t="s">
        <v>256</v>
      </c>
      <c r="B450" s="55"/>
      <c r="C450" s="227">
        <f>SUM(C446:D449)</f>
        <v>31700000</v>
      </c>
      <c r="D450" s="228"/>
      <c r="E450" s="227">
        <f>SUM(E446+E448+E449)</f>
        <v>7854890.849999999</v>
      </c>
      <c r="F450" s="228"/>
      <c r="G450" s="58" t="s">
        <v>228</v>
      </c>
      <c r="H450" s="227">
        <f>SUM(C450-E450)</f>
        <v>23845109.150000002</v>
      </c>
      <c r="I450" s="228"/>
      <c r="K450" s="4">
        <f>SUM(H446:I449)</f>
        <v>23845109.15</v>
      </c>
    </row>
    <row r="451" spans="1:9" ht="21.75">
      <c r="A451" s="223" t="s">
        <v>257</v>
      </c>
      <c r="B451" s="224"/>
      <c r="C451" s="217"/>
      <c r="D451" s="217"/>
      <c r="E451" s="221">
        <v>2586400</v>
      </c>
      <c r="F451" s="222"/>
      <c r="G451" s="70" t="s">
        <v>69</v>
      </c>
      <c r="H451" s="217" t="s">
        <v>69</v>
      </c>
      <c r="I451" s="217"/>
    </row>
    <row r="452" spans="1:9" ht="22.5" thickBot="1">
      <c r="A452" s="220" t="s">
        <v>258</v>
      </c>
      <c r="B452" s="220"/>
      <c r="C452" s="217" t="s">
        <v>259</v>
      </c>
      <c r="D452" s="217"/>
      <c r="E452" s="221">
        <f>SUM(E451)</f>
        <v>2586400</v>
      </c>
      <c r="F452" s="222"/>
      <c r="G452" s="48" t="s">
        <v>69</v>
      </c>
      <c r="H452" s="217" t="s">
        <v>69</v>
      </c>
      <c r="I452" s="217"/>
    </row>
    <row r="453" spans="1:9" ht="22.5" thickBot="1">
      <c r="A453" s="216" t="s">
        <v>260</v>
      </c>
      <c r="B453" s="216"/>
      <c r="C453" s="217" t="s">
        <v>69</v>
      </c>
      <c r="D453" s="217"/>
      <c r="E453" s="218">
        <f>SUM(E450+E452)</f>
        <v>10441290.849999998</v>
      </c>
      <c r="F453" s="219"/>
      <c r="G453" s="48" t="s">
        <v>69</v>
      </c>
      <c r="H453" s="217" t="s">
        <v>69</v>
      </c>
      <c r="I453" s="217"/>
    </row>
    <row r="454" spans="1:9" ht="21.75">
      <c r="A454" s="61" t="s">
        <v>69</v>
      </c>
      <c r="B454" s="62" t="s">
        <v>70</v>
      </c>
      <c r="C454" s="50"/>
      <c r="D454" s="48"/>
      <c r="E454" s="248">
        <f>SUM(E431-E453)</f>
        <v>7977730.420000002</v>
      </c>
      <c r="F454" s="249"/>
      <c r="G454" s="48"/>
      <c r="H454" s="50"/>
      <c r="I454" s="48"/>
    </row>
    <row r="455" spans="1:9" ht="18.75">
      <c r="A455" s="72"/>
      <c r="B455" s="73" t="s">
        <v>261</v>
      </c>
      <c r="C455" s="72"/>
      <c r="D455" s="72"/>
      <c r="E455" s="250"/>
      <c r="F455" s="251"/>
      <c r="G455" s="72"/>
      <c r="H455" s="72"/>
      <c r="I455" s="72"/>
    </row>
    <row r="456" spans="1:9" ht="22.5" thickBot="1">
      <c r="A456" s="72"/>
      <c r="B456" s="71" t="s">
        <v>71</v>
      </c>
      <c r="C456" s="72"/>
      <c r="D456" s="72"/>
      <c r="E456" s="252"/>
      <c r="F456" s="253"/>
      <c r="G456" s="72"/>
      <c r="H456" s="72"/>
      <c r="I456" s="72"/>
    </row>
    <row r="458" spans="1:9" ht="29.25">
      <c r="A458" s="243" t="s">
        <v>223</v>
      </c>
      <c r="B458" s="243"/>
      <c r="C458" s="243"/>
      <c r="D458" s="243"/>
      <c r="E458" s="243"/>
      <c r="F458" s="243"/>
      <c r="G458" s="243"/>
      <c r="H458" s="243"/>
      <c r="I458" s="243"/>
    </row>
    <row r="459" spans="1:9" ht="26.25">
      <c r="A459" s="244" t="s">
        <v>265</v>
      </c>
      <c r="B459" s="244"/>
      <c r="C459" s="244"/>
      <c r="D459" s="244"/>
      <c r="E459" s="244"/>
      <c r="F459" s="244"/>
      <c r="G459" s="244"/>
      <c r="H459" s="244"/>
      <c r="I459" s="244"/>
    </row>
    <row r="460" spans="1:9" ht="23.25">
      <c r="A460" s="203" t="s">
        <v>266</v>
      </c>
      <c r="B460" s="203"/>
      <c r="C460" s="203"/>
      <c r="D460" s="203"/>
      <c r="E460" s="203"/>
      <c r="F460" s="203"/>
      <c r="G460" s="203"/>
      <c r="H460" s="203"/>
      <c r="I460" s="203"/>
    </row>
    <row r="461" spans="1:9" ht="21.75">
      <c r="A461" s="245" t="s">
        <v>226</v>
      </c>
      <c r="B461" s="236"/>
      <c r="C461" s="235" t="s">
        <v>45</v>
      </c>
      <c r="D461" s="236"/>
      <c r="E461" s="235" t="s">
        <v>227</v>
      </c>
      <c r="F461" s="236"/>
      <c r="G461" s="53" t="s">
        <v>228</v>
      </c>
      <c r="H461" s="246" t="s">
        <v>229</v>
      </c>
      <c r="I461" s="230"/>
    </row>
    <row r="462" spans="1:9" ht="21.75">
      <c r="A462" s="240"/>
      <c r="B462" s="238"/>
      <c r="C462" s="237"/>
      <c r="D462" s="238"/>
      <c r="E462" s="237"/>
      <c r="F462" s="238"/>
      <c r="G462" s="54" t="s">
        <v>36</v>
      </c>
      <c r="H462" s="247" t="s">
        <v>230</v>
      </c>
      <c r="I462" s="232"/>
    </row>
    <row r="463" spans="1:9" ht="21.75">
      <c r="A463" s="55" t="s">
        <v>231</v>
      </c>
      <c r="B463" s="55"/>
      <c r="C463" s="241"/>
      <c r="D463" s="242"/>
      <c r="E463" s="241"/>
      <c r="F463" s="242"/>
      <c r="G463" s="56"/>
      <c r="H463" s="241"/>
      <c r="I463" s="242"/>
    </row>
    <row r="464" spans="1:9" ht="21.75">
      <c r="A464" s="57"/>
      <c r="B464" s="57" t="s">
        <v>232</v>
      </c>
      <c r="C464" s="225">
        <v>2935000</v>
      </c>
      <c r="D464" s="226"/>
      <c r="E464" s="225">
        <v>581411.14</v>
      </c>
      <c r="F464" s="226"/>
      <c r="G464" s="51" t="s">
        <v>228</v>
      </c>
      <c r="H464" s="225">
        <f>SUM(C464-E464)</f>
        <v>2353588.86</v>
      </c>
      <c r="I464" s="226"/>
    </row>
    <row r="465" spans="1:9" ht="21.75">
      <c r="A465" s="57"/>
      <c r="B465" s="57" t="s">
        <v>233</v>
      </c>
      <c r="C465" s="225">
        <v>841000</v>
      </c>
      <c r="D465" s="226"/>
      <c r="E465" s="225">
        <v>324543</v>
      </c>
      <c r="F465" s="226"/>
      <c r="G465" s="51" t="s">
        <v>228</v>
      </c>
      <c r="H465" s="225">
        <f>SUM(C465-E465)</f>
        <v>516457</v>
      </c>
      <c r="I465" s="226"/>
    </row>
    <row r="466" spans="1:9" ht="21.75">
      <c r="A466" s="57"/>
      <c r="B466" s="57" t="s">
        <v>234</v>
      </c>
      <c r="C466" s="225">
        <v>160000</v>
      </c>
      <c r="D466" s="226"/>
      <c r="E466" s="225">
        <v>249782.24</v>
      </c>
      <c r="F466" s="226"/>
      <c r="G466" s="51" t="s">
        <v>36</v>
      </c>
      <c r="H466" s="225">
        <f>SUM(E466-C466)</f>
        <v>89782.23999999999</v>
      </c>
      <c r="I466" s="226"/>
    </row>
    <row r="467" spans="1:9" ht="21.75">
      <c r="A467" s="57"/>
      <c r="B467" s="57" t="s">
        <v>235</v>
      </c>
      <c r="C467" s="225">
        <v>0</v>
      </c>
      <c r="D467" s="226"/>
      <c r="E467" s="225">
        <v>0</v>
      </c>
      <c r="F467" s="226"/>
      <c r="G467" s="51"/>
      <c r="H467" s="225">
        <f>SUM(C467-E467)</f>
        <v>0</v>
      </c>
      <c r="I467" s="226"/>
    </row>
    <row r="468" spans="1:9" ht="21.75">
      <c r="A468" s="57"/>
      <c r="B468" s="57" t="s">
        <v>236</v>
      </c>
      <c r="C468" s="225">
        <v>90000</v>
      </c>
      <c r="D468" s="226"/>
      <c r="E468" s="225">
        <v>22240.72</v>
      </c>
      <c r="F468" s="226"/>
      <c r="G468" s="51" t="s">
        <v>228</v>
      </c>
      <c r="H468" s="225">
        <f>SUM(C468-E468)</f>
        <v>67759.28</v>
      </c>
      <c r="I468" s="226"/>
    </row>
    <row r="469" spans="1:9" ht="21.75">
      <c r="A469" s="57"/>
      <c r="B469" s="57" t="s">
        <v>237</v>
      </c>
      <c r="C469" s="225">
        <v>22520000</v>
      </c>
      <c r="D469" s="226"/>
      <c r="E469" s="225">
        <v>9538603.17</v>
      </c>
      <c r="F469" s="226"/>
      <c r="G469" s="51"/>
      <c r="H469" s="225">
        <f>SUM(C469-E469)</f>
        <v>12981396.83</v>
      </c>
      <c r="I469" s="226"/>
    </row>
    <row r="470" spans="1:9" ht="21.75">
      <c r="A470" s="57"/>
      <c r="B470" s="57" t="s">
        <v>238</v>
      </c>
      <c r="C470" s="225">
        <v>10454000</v>
      </c>
      <c r="D470" s="226"/>
      <c r="E470" s="225">
        <v>3679541</v>
      </c>
      <c r="F470" s="226"/>
      <c r="G470" s="51" t="s">
        <v>228</v>
      </c>
      <c r="H470" s="225">
        <f>SUM(C470-E470)</f>
        <v>6774459</v>
      </c>
      <c r="I470" s="226"/>
    </row>
    <row r="471" spans="1:9" ht="21.75">
      <c r="A471" s="57"/>
      <c r="B471" s="55" t="s">
        <v>239</v>
      </c>
      <c r="C471" s="227">
        <f>SUM(C464:D470)</f>
        <v>37000000</v>
      </c>
      <c r="D471" s="228"/>
      <c r="E471" s="227">
        <f>SUM(E464:F470)</f>
        <v>14396121.27</v>
      </c>
      <c r="F471" s="228"/>
      <c r="G471" s="59" t="s">
        <v>228</v>
      </c>
      <c r="H471" s="227">
        <f>SUM(C471-E471)</f>
        <v>22603878.73</v>
      </c>
      <c r="I471" s="228"/>
    </row>
    <row r="472" spans="1:9" ht="21.75">
      <c r="A472" s="57"/>
      <c r="B472" s="49" t="s">
        <v>240</v>
      </c>
      <c r="C472" s="48"/>
      <c r="D472" s="47"/>
      <c r="E472" s="233">
        <v>4022900</v>
      </c>
      <c r="F472" s="233"/>
      <c r="G472" s="60"/>
      <c r="H472" s="48"/>
      <c r="I472" s="48"/>
    </row>
    <row r="473" spans="1:9" ht="21.75">
      <c r="A473" s="57"/>
      <c r="B473" s="61" t="s">
        <v>241</v>
      </c>
      <c r="C473" s="48"/>
      <c r="D473" s="47"/>
      <c r="E473" s="233">
        <f>SUM(E472)</f>
        <v>4022900</v>
      </c>
      <c r="F473" s="233"/>
      <c r="G473" s="60"/>
      <c r="H473" s="48"/>
      <c r="I473" s="48"/>
    </row>
    <row r="474" spans="1:9" ht="21.75">
      <c r="A474" s="57"/>
      <c r="B474" s="62" t="s">
        <v>242</v>
      </c>
      <c r="C474" s="48"/>
      <c r="D474" s="47"/>
      <c r="E474" s="234">
        <f>SUM(E471+E473)</f>
        <v>18419021.27</v>
      </c>
      <c r="F474" s="234"/>
      <c r="G474" s="60"/>
      <c r="H474" s="48"/>
      <c r="I474" s="48"/>
    </row>
    <row r="475" spans="1:9" ht="21.75">
      <c r="A475" s="63"/>
      <c r="B475" s="64"/>
      <c r="C475" s="48"/>
      <c r="D475" s="48"/>
      <c r="E475" s="48"/>
      <c r="F475" s="48"/>
      <c r="G475" s="60"/>
      <c r="H475" s="48"/>
      <c r="I475" s="48"/>
    </row>
    <row r="476" spans="1:9" ht="21.75">
      <c r="A476" s="55" t="s">
        <v>243</v>
      </c>
      <c r="B476" s="55"/>
      <c r="C476" s="235" t="s">
        <v>45</v>
      </c>
      <c r="D476" s="236"/>
      <c r="E476" s="235" t="s">
        <v>244</v>
      </c>
      <c r="F476" s="239"/>
      <c r="G476" s="53" t="s">
        <v>228</v>
      </c>
      <c r="H476" s="229" t="s">
        <v>229</v>
      </c>
      <c r="I476" s="230"/>
    </row>
    <row r="477" spans="1:9" ht="21.75">
      <c r="A477" s="55"/>
      <c r="B477" s="55"/>
      <c r="C477" s="237"/>
      <c r="D477" s="238"/>
      <c r="E477" s="237"/>
      <c r="F477" s="240"/>
      <c r="G477" s="54" t="s">
        <v>36</v>
      </c>
      <c r="H477" s="231" t="s">
        <v>230</v>
      </c>
      <c r="I477" s="232"/>
    </row>
    <row r="478" spans="1:9" ht="23.25">
      <c r="A478" s="55" t="s">
        <v>245</v>
      </c>
      <c r="B478" s="55"/>
      <c r="C478" s="65"/>
      <c r="D478" s="66"/>
      <c r="E478" s="65"/>
      <c r="F478" s="52"/>
      <c r="G478" s="67"/>
      <c r="H478" s="62"/>
      <c r="I478" s="67"/>
    </row>
    <row r="479" spans="1:9" ht="21.75">
      <c r="A479" s="57"/>
      <c r="B479" s="57" t="s">
        <v>246</v>
      </c>
      <c r="C479" s="225">
        <v>1328220</v>
      </c>
      <c r="D479" s="226"/>
      <c r="E479" s="225">
        <v>386256</v>
      </c>
      <c r="F479" s="226"/>
      <c r="G479" s="47" t="s">
        <v>228</v>
      </c>
      <c r="H479" s="225">
        <f aca="true" t="shared" si="6" ref="H479:H487">SUM(C479-E479)</f>
        <v>941964</v>
      </c>
      <c r="I479" s="226"/>
    </row>
    <row r="480" spans="1:9" ht="21.75">
      <c r="A480" s="57"/>
      <c r="B480" s="57" t="s">
        <v>59</v>
      </c>
      <c r="C480" s="225">
        <v>6556100</v>
      </c>
      <c r="D480" s="226"/>
      <c r="E480" s="225">
        <v>1839945.4</v>
      </c>
      <c r="F480" s="226"/>
      <c r="G480" s="47" t="s">
        <v>228</v>
      </c>
      <c r="H480" s="225">
        <f t="shared" si="6"/>
        <v>4716154.6</v>
      </c>
      <c r="I480" s="226"/>
    </row>
    <row r="481" spans="1:9" ht="21.75">
      <c r="A481" s="57"/>
      <c r="B481" s="57" t="s">
        <v>60</v>
      </c>
      <c r="C481" s="225">
        <v>288540</v>
      </c>
      <c r="D481" s="226"/>
      <c r="E481" s="225">
        <v>93980</v>
      </c>
      <c r="F481" s="226"/>
      <c r="G481" s="47" t="s">
        <v>228</v>
      </c>
      <c r="H481" s="225">
        <f t="shared" si="6"/>
        <v>194560</v>
      </c>
      <c r="I481" s="226"/>
    </row>
    <row r="482" spans="1:9" ht="21.75">
      <c r="A482" s="57"/>
      <c r="B482" s="57" t="s">
        <v>247</v>
      </c>
      <c r="C482" s="225">
        <v>3372460</v>
      </c>
      <c r="D482" s="226"/>
      <c r="E482" s="225">
        <v>1090227.31</v>
      </c>
      <c r="F482" s="226"/>
      <c r="G482" s="47" t="s">
        <v>228</v>
      </c>
      <c r="H482" s="225">
        <f t="shared" si="6"/>
        <v>2282232.69</v>
      </c>
      <c r="I482" s="226"/>
    </row>
    <row r="483" spans="1:9" ht="21.75">
      <c r="A483" s="57"/>
      <c r="B483" s="57" t="s">
        <v>248</v>
      </c>
      <c r="C483" s="225">
        <v>2918700</v>
      </c>
      <c r="D483" s="226"/>
      <c r="E483" s="225">
        <v>106775</v>
      </c>
      <c r="F483" s="226"/>
      <c r="G483" s="47" t="s">
        <v>228</v>
      </c>
      <c r="H483" s="225">
        <f t="shared" si="6"/>
        <v>2811925</v>
      </c>
      <c r="I483" s="226"/>
    </row>
    <row r="484" spans="1:9" ht="21.75">
      <c r="A484" s="57"/>
      <c r="B484" s="57" t="s">
        <v>249</v>
      </c>
      <c r="C484" s="225">
        <v>7671800</v>
      </c>
      <c r="D484" s="226"/>
      <c r="E484" s="225">
        <v>1932327.34</v>
      </c>
      <c r="F484" s="226"/>
      <c r="G484" s="47" t="s">
        <v>228</v>
      </c>
      <c r="H484" s="225">
        <f t="shared" si="6"/>
        <v>5739472.66</v>
      </c>
      <c r="I484" s="226"/>
    </row>
    <row r="485" spans="1:9" ht="21.75">
      <c r="A485" s="57"/>
      <c r="B485" s="57" t="s">
        <v>250</v>
      </c>
      <c r="C485" s="225">
        <v>5132280</v>
      </c>
      <c r="D485" s="226"/>
      <c r="E485" s="225">
        <v>562451.14</v>
      </c>
      <c r="F485" s="226"/>
      <c r="G485" s="47" t="s">
        <v>228</v>
      </c>
      <c r="H485" s="225">
        <f t="shared" si="6"/>
        <v>4569828.86</v>
      </c>
      <c r="I485" s="226"/>
    </row>
    <row r="486" spans="1:9" ht="21.75">
      <c r="A486" s="57"/>
      <c r="B486" s="57" t="s">
        <v>251</v>
      </c>
      <c r="C486" s="225">
        <v>708800</v>
      </c>
      <c r="D486" s="226"/>
      <c r="E486" s="225">
        <v>266886.76</v>
      </c>
      <c r="F486" s="226"/>
      <c r="G486" s="47" t="s">
        <v>228</v>
      </c>
      <c r="H486" s="225">
        <f t="shared" si="6"/>
        <v>441913.24</v>
      </c>
      <c r="I486" s="226"/>
    </row>
    <row r="487" spans="1:9" ht="21.75">
      <c r="A487" s="57"/>
      <c r="B487" s="57" t="s">
        <v>26</v>
      </c>
      <c r="C487" s="225">
        <v>1668800</v>
      </c>
      <c r="D487" s="226"/>
      <c r="E487" s="225">
        <v>1292693.44</v>
      </c>
      <c r="F487" s="226"/>
      <c r="G487" s="47" t="s">
        <v>228</v>
      </c>
      <c r="H487" s="225">
        <f t="shared" si="6"/>
        <v>376106.56000000006</v>
      </c>
      <c r="I487" s="226"/>
    </row>
    <row r="488" spans="1:9" ht="21.75">
      <c r="A488" s="57"/>
      <c r="B488" s="57" t="s">
        <v>252</v>
      </c>
      <c r="C488" s="225">
        <v>0</v>
      </c>
      <c r="D488" s="226"/>
      <c r="E488" s="225">
        <v>0</v>
      </c>
      <c r="F488" s="226"/>
      <c r="G488" s="68" t="s">
        <v>69</v>
      </c>
      <c r="H488" s="225">
        <f>SUM(C488-E488)</f>
        <v>0</v>
      </c>
      <c r="I488" s="226"/>
    </row>
    <row r="489" spans="1:9" ht="21.75">
      <c r="A489" s="57"/>
      <c r="B489" s="55" t="s">
        <v>253</v>
      </c>
      <c r="C489" s="227">
        <f>SUM(C479:D488)</f>
        <v>29645700</v>
      </c>
      <c r="D489" s="228"/>
      <c r="E489" s="227">
        <f>SUM(E479:F488)</f>
        <v>7571542.389999999</v>
      </c>
      <c r="F489" s="228"/>
      <c r="G489" s="47" t="s">
        <v>228</v>
      </c>
      <c r="H489" s="227">
        <f>SUM(C489-E489)</f>
        <v>22074157.61</v>
      </c>
      <c r="I489" s="228"/>
    </row>
    <row r="490" spans="1:9" ht="21.75">
      <c r="A490" s="55" t="s">
        <v>254</v>
      </c>
      <c r="B490" s="55"/>
      <c r="C490" s="225"/>
      <c r="D490" s="226"/>
      <c r="E490" s="225"/>
      <c r="F490" s="226"/>
      <c r="G490" s="69"/>
      <c r="H490" s="225"/>
      <c r="I490" s="226"/>
    </row>
    <row r="491" spans="1:9" ht="21.75">
      <c r="A491" s="55"/>
      <c r="B491" s="57" t="s">
        <v>25</v>
      </c>
      <c r="C491" s="225">
        <v>304300</v>
      </c>
      <c r="D491" s="226"/>
      <c r="E491" s="225">
        <v>42348.46</v>
      </c>
      <c r="F491" s="226"/>
      <c r="G491" s="47" t="s">
        <v>228</v>
      </c>
      <c r="H491" s="225">
        <f>SUM(C491-E491)</f>
        <v>261951.54</v>
      </c>
      <c r="I491" s="226"/>
    </row>
    <row r="492" spans="1:9" ht="21.75">
      <c r="A492" s="57"/>
      <c r="B492" s="57" t="s">
        <v>255</v>
      </c>
      <c r="C492" s="225">
        <v>1750000</v>
      </c>
      <c r="D492" s="226"/>
      <c r="E492" s="225">
        <v>241000</v>
      </c>
      <c r="F492" s="226"/>
      <c r="G492" s="47" t="s">
        <v>228</v>
      </c>
      <c r="H492" s="225">
        <f>SUM(C492-E492)</f>
        <v>1509000</v>
      </c>
      <c r="I492" s="226"/>
    </row>
    <row r="493" spans="1:9" ht="21.75">
      <c r="A493" s="55" t="s">
        <v>256</v>
      </c>
      <c r="B493" s="55"/>
      <c r="C493" s="227">
        <f>SUM(C489:D492)</f>
        <v>31700000</v>
      </c>
      <c r="D493" s="228"/>
      <c r="E493" s="227">
        <f>SUM(E489+E491+E492)</f>
        <v>7854890.849999999</v>
      </c>
      <c r="F493" s="228"/>
      <c r="G493" s="58" t="s">
        <v>228</v>
      </c>
      <c r="H493" s="227">
        <f>SUM(C493-E493)</f>
        <v>23845109.150000002</v>
      </c>
      <c r="I493" s="228"/>
    </row>
    <row r="494" spans="1:9" ht="21.75">
      <c r="A494" s="223" t="s">
        <v>257</v>
      </c>
      <c r="B494" s="224"/>
      <c r="C494" s="217"/>
      <c r="D494" s="217"/>
      <c r="E494" s="221">
        <v>2586400</v>
      </c>
      <c r="F494" s="222"/>
      <c r="G494" s="70" t="s">
        <v>69</v>
      </c>
      <c r="H494" s="217" t="s">
        <v>69</v>
      </c>
      <c r="I494" s="217"/>
    </row>
    <row r="495" spans="1:9" ht="22.5" thickBot="1">
      <c r="A495" s="220" t="s">
        <v>258</v>
      </c>
      <c r="B495" s="220"/>
      <c r="C495" s="217" t="s">
        <v>259</v>
      </c>
      <c r="D495" s="217"/>
      <c r="E495" s="221">
        <f>SUM(E494)</f>
        <v>2586400</v>
      </c>
      <c r="F495" s="222"/>
      <c r="G495" s="48" t="s">
        <v>69</v>
      </c>
      <c r="H495" s="217" t="s">
        <v>69</v>
      </c>
      <c r="I495" s="217"/>
    </row>
    <row r="496" spans="1:9" ht="22.5" thickBot="1">
      <c r="A496" s="216" t="s">
        <v>260</v>
      </c>
      <c r="B496" s="216"/>
      <c r="C496" s="217" t="s">
        <v>69</v>
      </c>
      <c r="D496" s="217"/>
      <c r="E496" s="218">
        <f>SUM(E493+E495)</f>
        <v>10441290.849999998</v>
      </c>
      <c r="F496" s="219"/>
      <c r="G496" s="48" t="s">
        <v>69</v>
      </c>
      <c r="H496" s="217" t="s">
        <v>69</v>
      </c>
      <c r="I496" s="217"/>
    </row>
    <row r="497" spans="1:9" ht="21.75">
      <c r="A497" s="61" t="s">
        <v>69</v>
      </c>
      <c r="B497" s="62" t="s">
        <v>70</v>
      </c>
      <c r="C497" s="50"/>
      <c r="D497" s="48"/>
      <c r="E497" s="248">
        <f>SUM(E474-E496)</f>
        <v>7977730.420000002</v>
      </c>
      <c r="F497" s="249"/>
      <c r="G497" s="48"/>
      <c r="H497" s="50"/>
      <c r="I497" s="48"/>
    </row>
    <row r="498" spans="1:9" ht="18.75">
      <c r="A498" s="72"/>
      <c r="B498" s="73" t="s">
        <v>261</v>
      </c>
      <c r="C498" s="72"/>
      <c r="D498" s="72"/>
      <c r="E498" s="250"/>
      <c r="F498" s="251"/>
      <c r="G498" s="72"/>
      <c r="H498" s="72"/>
      <c r="I498" s="72"/>
    </row>
    <row r="499" spans="1:9" ht="22.5" thickBot="1">
      <c r="A499" s="72"/>
      <c r="B499" s="71" t="s">
        <v>71</v>
      </c>
      <c r="C499" s="72"/>
      <c r="D499" s="72"/>
      <c r="E499" s="252"/>
      <c r="F499" s="253"/>
      <c r="G499" s="72"/>
      <c r="H499" s="72"/>
      <c r="I499" s="72"/>
    </row>
    <row r="501" spans="1:9" ht="29.25">
      <c r="A501" s="243" t="s">
        <v>267</v>
      </c>
      <c r="B501" s="243"/>
      <c r="C501" s="243"/>
      <c r="D501" s="243"/>
      <c r="E501" s="243"/>
      <c r="F501" s="243"/>
      <c r="G501" s="243"/>
      <c r="H501" s="243"/>
      <c r="I501" s="243"/>
    </row>
    <row r="502" spans="1:9" ht="26.25">
      <c r="A502" s="244" t="s">
        <v>265</v>
      </c>
      <c r="B502" s="244"/>
      <c r="C502" s="244"/>
      <c r="D502" s="244"/>
      <c r="E502" s="244"/>
      <c r="F502" s="244"/>
      <c r="G502" s="244"/>
      <c r="H502" s="244"/>
      <c r="I502" s="244"/>
    </row>
    <row r="503" spans="1:9" ht="23.25">
      <c r="A503" s="203" t="s">
        <v>266</v>
      </c>
      <c r="B503" s="203"/>
      <c r="C503" s="203"/>
      <c r="D503" s="203"/>
      <c r="E503" s="203"/>
      <c r="F503" s="203"/>
      <c r="G503" s="203"/>
      <c r="H503" s="203"/>
      <c r="I503" s="203"/>
    </row>
    <row r="504" spans="1:9" ht="21.75" customHeight="1">
      <c r="A504" s="245" t="s">
        <v>226</v>
      </c>
      <c r="B504" s="236"/>
      <c r="C504" s="235" t="s">
        <v>45</v>
      </c>
      <c r="D504" s="236"/>
      <c r="E504" s="235" t="s">
        <v>227</v>
      </c>
      <c r="F504" s="236"/>
      <c r="G504" s="53" t="s">
        <v>228</v>
      </c>
      <c r="H504" s="246" t="s">
        <v>229</v>
      </c>
      <c r="I504" s="230"/>
    </row>
    <row r="505" spans="1:9" ht="21.75" customHeight="1">
      <c r="A505" s="240"/>
      <c r="B505" s="238"/>
      <c r="C505" s="237"/>
      <c r="D505" s="238"/>
      <c r="E505" s="237"/>
      <c r="F505" s="238"/>
      <c r="G505" s="54" t="s">
        <v>36</v>
      </c>
      <c r="H505" s="247" t="s">
        <v>230</v>
      </c>
      <c r="I505" s="232"/>
    </row>
    <row r="506" spans="1:9" ht="21.75">
      <c r="A506" s="55" t="s">
        <v>231</v>
      </c>
      <c r="B506" s="55"/>
      <c r="C506" s="241"/>
      <c r="D506" s="242"/>
      <c r="E506" s="241"/>
      <c r="F506" s="242"/>
      <c r="G506" s="56"/>
      <c r="H506" s="241"/>
      <c r="I506" s="242"/>
    </row>
    <row r="507" spans="1:9" ht="21.75">
      <c r="A507" s="57"/>
      <c r="B507" s="57" t="s">
        <v>232</v>
      </c>
      <c r="C507" s="225">
        <v>2935000</v>
      </c>
      <c r="D507" s="226"/>
      <c r="E507" s="225">
        <v>581411.14</v>
      </c>
      <c r="F507" s="226"/>
      <c r="G507" s="51" t="s">
        <v>228</v>
      </c>
      <c r="H507" s="225">
        <f>SUM(C507-E507)</f>
        <v>2353588.86</v>
      </c>
      <c r="I507" s="226"/>
    </row>
    <row r="508" spans="1:9" ht="21.75">
      <c r="A508" s="57"/>
      <c r="B508" s="57" t="s">
        <v>233</v>
      </c>
      <c r="C508" s="225">
        <v>841000</v>
      </c>
      <c r="D508" s="226"/>
      <c r="E508" s="225">
        <v>324543</v>
      </c>
      <c r="F508" s="226"/>
      <c r="G508" s="51" t="s">
        <v>228</v>
      </c>
      <c r="H508" s="225">
        <f>SUM(C508-E508)</f>
        <v>516457</v>
      </c>
      <c r="I508" s="226"/>
    </row>
    <row r="509" spans="1:9" ht="21.75">
      <c r="A509" s="57"/>
      <c r="B509" s="57" t="s">
        <v>234</v>
      </c>
      <c r="C509" s="225">
        <v>160000</v>
      </c>
      <c r="D509" s="226"/>
      <c r="E509" s="225">
        <v>249782.24</v>
      </c>
      <c r="F509" s="226"/>
      <c r="G509" s="51" t="s">
        <v>36</v>
      </c>
      <c r="H509" s="225">
        <f>SUM(E509-C509)</f>
        <v>89782.23999999999</v>
      </c>
      <c r="I509" s="226"/>
    </row>
    <row r="510" spans="1:9" ht="21.75">
      <c r="A510" s="57"/>
      <c r="B510" s="57" t="s">
        <v>235</v>
      </c>
      <c r="C510" s="225">
        <v>0</v>
      </c>
      <c r="D510" s="226"/>
      <c r="E510" s="225">
        <v>0</v>
      </c>
      <c r="F510" s="226"/>
      <c r="G510" s="51"/>
      <c r="H510" s="225">
        <f>SUM(C510-E510)</f>
        <v>0</v>
      </c>
      <c r="I510" s="226"/>
    </row>
    <row r="511" spans="1:9" ht="21.75">
      <c r="A511" s="57"/>
      <c r="B511" s="57" t="s">
        <v>236</v>
      </c>
      <c r="C511" s="225">
        <v>90000</v>
      </c>
      <c r="D511" s="226"/>
      <c r="E511" s="225">
        <v>22240.72</v>
      </c>
      <c r="F511" s="226"/>
      <c r="G511" s="51" t="s">
        <v>228</v>
      </c>
      <c r="H511" s="225">
        <f>SUM(C511-E511)</f>
        <v>67759.28</v>
      </c>
      <c r="I511" s="226"/>
    </row>
    <row r="512" spans="1:9" ht="21.75">
      <c r="A512" s="57"/>
      <c r="B512" s="57" t="s">
        <v>237</v>
      </c>
      <c r="C512" s="225">
        <v>22520000</v>
      </c>
      <c r="D512" s="226"/>
      <c r="E512" s="225">
        <v>9538603.17</v>
      </c>
      <c r="F512" s="226"/>
      <c r="G512" s="51"/>
      <c r="H512" s="225">
        <f>SUM(C512-E512)</f>
        <v>12981396.83</v>
      </c>
      <c r="I512" s="226"/>
    </row>
    <row r="513" spans="1:9" ht="21.75">
      <c r="A513" s="57"/>
      <c r="B513" s="57" t="s">
        <v>238</v>
      </c>
      <c r="C513" s="225">
        <v>10454000</v>
      </c>
      <c r="D513" s="226"/>
      <c r="E513" s="225">
        <v>3679541</v>
      </c>
      <c r="F513" s="226"/>
      <c r="G513" s="51" t="s">
        <v>228</v>
      </c>
      <c r="H513" s="225">
        <f>SUM(C513-E513)</f>
        <v>6774459</v>
      </c>
      <c r="I513" s="226"/>
    </row>
    <row r="514" spans="1:9" ht="21.75">
      <c r="A514" s="57"/>
      <c r="B514" s="55" t="s">
        <v>239</v>
      </c>
      <c r="C514" s="227">
        <f>SUM(C507:D513)</f>
        <v>37000000</v>
      </c>
      <c r="D514" s="228"/>
      <c r="E514" s="227">
        <f>SUM(E507:F513)</f>
        <v>14396121.27</v>
      </c>
      <c r="F514" s="228"/>
      <c r="G514" s="59" t="s">
        <v>228</v>
      </c>
      <c r="H514" s="227">
        <f>SUM(C514-E514)</f>
        <v>22603878.73</v>
      </c>
      <c r="I514" s="228"/>
    </row>
    <row r="515" spans="1:9" ht="21.75">
      <c r="A515" s="57"/>
      <c r="B515" s="49" t="s">
        <v>240</v>
      </c>
      <c r="C515" s="48"/>
      <c r="D515" s="47"/>
      <c r="E515" s="233">
        <v>4022900</v>
      </c>
      <c r="F515" s="233"/>
      <c r="G515" s="60"/>
      <c r="H515" s="48"/>
      <c r="I515" s="48"/>
    </row>
    <row r="516" spans="1:9" ht="21.75">
      <c r="A516" s="57"/>
      <c r="B516" s="61" t="s">
        <v>241</v>
      </c>
      <c r="C516" s="48"/>
      <c r="D516" s="47"/>
      <c r="E516" s="233">
        <f>SUM(E515)</f>
        <v>4022900</v>
      </c>
      <c r="F516" s="233"/>
      <c r="G516" s="60"/>
      <c r="H516" s="48"/>
      <c r="I516" s="48"/>
    </row>
    <row r="517" spans="1:9" ht="21.75">
      <c r="A517" s="57"/>
      <c r="B517" s="62" t="s">
        <v>242</v>
      </c>
      <c r="C517" s="48"/>
      <c r="D517" s="47"/>
      <c r="E517" s="234">
        <f>SUM(E514+E516)</f>
        <v>18419021.27</v>
      </c>
      <c r="F517" s="234"/>
      <c r="G517" s="60"/>
      <c r="H517" s="48"/>
      <c r="I517" s="48"/>
    </row>
    <row r="518" spans="1:9" ht="21.75">
      <c r="A518" s="63"/>
      <c r="B518" s="64"/>
      <c r="C518" s="48"/>
      <c r="D518" s="48"/>
      <c r="E518" s="48"/>
      <c r="F518" s="48"/>
      <c r="G518" s="60"/>
      <c r="H518" s="48"/>
      <c r="I518" s="48"/>
    </row>
    <row r="519" spans="1:9" ht="21.75" customHeight="1">
      <c r="A519" s="55" t="s">
        <v>243</v>
      </c>
      <c r="B519" s="55"/>
      <c r="C519" s="235" t="s">
        <v>45</v>
      </c>
      <c r="D519" s="236"/>
      <c r="E519" s="235" t="s">
        <v>244</v>
      </c>
      <c r="F519" s="239"/>
      <c r="G519" s="53" t="s">
        <v>228</v>
      </c>
      <c r="H519" s="229" t="s">
        <v>229</v>
      </c>
      <c r="I519" s="230"/>
    </row>
    <row r="520" spans="1:9" ht="21.75" customHeight="1">
      <c r="A520" s="55"/>
      <c r="B520" s="55"/>
      <c r="C520" s="237"/>
      <c r="D520" s="238"/>
      <c r="E520" s="237"/>
      <c r="F520" s="240"/>
      <c r="G520" s="54" t="s">
        <v>36</v>
      </c>
      <c r="H520" s="231" t="s">
        <v>230</v>
      </c>
      <c r="I520" s="232"/>
    </row>
    <row r="521" spans="1:9" ht="23.25">
      <c r="A521" s="55" t="s">
        <v>245</v>
      </c>
      <c r="B521" s="55"/>
      <c r="C521" s="65"/>
      <c r="D521" s="66"/>
      <c r="E521" s="65"/>
      <c r="F521" s="52"/>
      <c r="G521" s="67"/>
      <c r="H521" s="62"/>
      <c r="I521" s="67"/>
    </row>
    <row r="522" spans="1:9" ht="21.75">
      <c r="A522" s="57"/>
      <c r="B522" s="57" t="s">
        <v>246</v>
      </c>
      <c r="C522" s="225">
        <v>1328220</v>
      </c>
      <c r="D522" s="226"/>
      <c r="E522" s="225">
        <v>386256</v>
      </c>
      <c r="F522" s="226"/>
      <c r="G522" s="47" t="s">
        <v>228</v>
      </c>
      <c r="H522" s="225">
        <f aca="true" t="shared" si="7" ref="H522:H530">SUM(C522-E522)</f>
        <v>941964</v>
      </c>
      <c r="I522" s="226"/>
    </row>
    <row r="523" spans="1:9" ht="21.75">
      <c r="A523" s="57"/>
      <c r="B523" s="57" t="s">
        <v>59</v>
      </c>
      <c r="C523" s="225">
        <v>6556100</v>
      </c>
      <c r="D523" s="226"/>
      <c r="E523" s="225">
        <v>1839945.4</v>
      </c>
      <c r="F523" s="226"/>
      <c r="G523" s="47" t="s">
        <v>228</v>
      </c>
      <c r="H523" s="225">
        <f t="shared" si="7"/>
        <v>4716154.6</v>
      </c>
      <c r="I523" s="226"/>
    </row>
    <row r="524" spans="1:9" ht="21.75">
      <c r="A524" s="57"/>
      <c r="B524" s="57" t="s">
        <v>60</v>
      </c>
      <c r="C524" s="225">
        <v>288540</v>
      </c>
      <c r="D524" s="226"/>
      <c r="E524" s="225">
        <v>93980</v>
      </c>
      <c r="F524" s="226"/>
      <c r="G524" s="47" t="s">
        <v>228</v>
      </c>
      <c r="H524" s="225">
        <f t="shared" si="7"/>
        <v>194560</v>
      </c>
      <c r="I524" s="226"/>
    </row>
    <row r="525" spans="1:9" ht="21.75">
      <c r="A525" s="57"/>
      <c r="B525" s="57" t="s">
        <v>247</v>
      </c>
      <c r="C525" s="225">
        <v>3372460</v>
      </c>
      <c r="D525" s="226"/>
      <c r="E525" s="225">
        <v>1090227.31</v>
      </c>
      <c r="F525" s="226"/>
      <c r="G525" s="47" t="s">
        <v>228</v>
      </c>
      <c r="H525" s="225">
        <f t="shared" si="7"/>
        <v>2282232.69</v>
      </c>
      <c r="I525" s="226"/>
    </row>
    <row r="526" spans="1:9" ht="21.75">
      <c r="A526" s="57"/>
      <c r="B526" s="57" t="s">
        <v>248</v>
      </c>
      <c r="C526" s="225">
        <v>2918700</v>
      </c>
      <c r="D526" s="226"/>
      <c r="E526" s="225">
        <v>106775</v>
      </c>
      <c r="F526" s="226"/>
      <c r="G526" s="47" t="s">
        <v>228</v>
      </c>
      <c r="H526" s="225">
        <f t="shared" si="7"/>
        <v>2811925</v>
      </c>
      <c r="I526" s="226"/>
    </row>
    <row r="527" spans="1:9" ht="21.75">
      <c r="A527" s="57"/>
      <c r="B527" s="57" t="s">
        <v>249</v>
      </c>
      <c r="C527" s="225">
        <v>7671800</v>
      </c>
      <c r="D527" s="226"/>
      <c r="E527" s="225">
        <v>1932327.34</v>
      </c>
      <c r="F527" s="226"/>
      <c r="G527" s="47" t="s">
        <v>228</v>
      </c>
      <c r="H527" s="225">
        <f t="shared" si="7"/>
        <v>5739472.66</v>
      </c>
      <c r="I527" s="226"/>
    </row>
    <row r="528" spans="1:9" ht="21.75">
      <c r="A528" s="57"/>
      <c r="B528" s="57" t="s">
        <v>250</v>
      </c>
      <c r="C528" s="225">
        <v>5132280</v>
      </c>
      <c r="D528" s="226"/>
      <c r="E528" s="225">
        <v>562451.14</v>
      </c>
      <c r="F528" s="226"/>
      <c r="G528" s="47" t="s">
        <v>228</v>
      </c>
      <c r="H528" s="225">
        <f t="shared" si="7"/>
        <v>4569828.86</v>
      </c>
      <c r="I528" s="226"/>
    </row>
    <row r="529" spans="1:9" ht="21.75">
      <c r="A529" s="57"/>
      <c r="B529" s="57" t="s">
        <v>251</v>
      </c>
      <c r="C529" s="225">
        <v>708800</v>
      </c>
      <c r="D529" s="226"/>
      <c r="E529" s="225">
        <v>266886.76</v>
      </c>
      <c r="F529" s="226"/>
      <c r="G529" s="47" t="s">
        <v>228</v>
      </c>
      <c r="H529" s="225">
        <f t="shared" si="7"/>
        <v>441913.24</v>
      </c>
      <c r="I529" s="226"/>
    </row>
    <row r="530" spans="1:9" ht="21.75">
      <c r="A530" s="57"/>
      <c r="B530" s="57" t="s">
        <v>26</v>
      </c>
      <c r="C530" s="225">
        <v>1668800</v>
      </c>
      <c r="D530" s="226"/>
      <c r="E530" s="225">
        <v>1292693.44</v>
      </c>
      <c r="F530" s="226"/>
      <c r="G530" s="47" t="s">
        <v>228</v>
      </c>
      <c r="H530" s="225">
        <f t="shared" si="7"/>
        <v>376106.56000000006</v>
      </c>
      <c r="I530" s="226"/>
    </row>
    <row r="531" spans="1:9" ht="21.75">
      <c r="A531" s="57"/>
      <c r="B531" s="57" t="s">
        <v>252</v>
      </c>
      <c r="C531" s="225">
        <v>0</v>
      </c>
      <c r="D531" s="226"/>
      <c r="E531" s="225">
        <v>0</v>
      </c>
      <c r="F531" s="226"/>
      <c r="G531" s="68" t="s">
        <v>69</v>
      </c>
      <c r="H531" s="225">
        <f>SUM(C531-E531)</f>
        <v>0</v>
      </c>
      <c r="I531" s="226"/>
    </row>
    <row r="532" spans="1:9" ht="21.75">
      <c r="A532" s="57"/>
      <c r="B532" s="55" t="s">
        <v>253</v>
      </c>
      <c r="C532" s="227">
        <f>SUM(C522:D531)</f>
        <v>29645700</v>
      </c>
      <c r="D532" s="228"/>
      <c r="E532" s="227">
        <f>SUM(E522:F531)</f>
        <v>7571542.389999999</v>
      </c>
      <c r="F532" s="228"/>
      <c r="G532" s="47" t="s">
        <v>228</v>
      </c>
      <c r="H532" s="227">
        <f>SUM(C532-E532)</f>
        <v>22074157.61</v>
      </c>
      <c r="I532" s="228"/>
    </row>
    <row r="533" spans="1:9" ht="21.75">
      <c r="A533" s="55" t="s">
        <v>254</v>
      </c>
      <c r="B533" s="55"/>
      <c r="C533" s="225"/>
      <c r="D533" s="226"/>
      <c r="E533" s="225"/>
      <c r="F533" s="226"/>
      <c r="G533" s="69"/>
      <c r="H533" s="225"/>
      <c r="I533" s="226"/>
    </row>
    <row r="534" spans="1:9" ht="21.75">
      <c r="A534" s="55"/>
      <c r="B534" s="57" t="s">
        <v>25</v>
      </c>
      <c r="C534" s="225">
        <v>304300</v>
      </c>
      <c r="D534" s="226"/>
      <c r="E534" s="225">
        <v>42348.46</v>
      </c>
      <c r="F534" s="226"/>
      <c r="G534" s="47" t="s">
        <v>228</v>
      </c>
      <c r="H534" s="225">
        <f>SUM(C534-E534)</f>
        <v>261951.54</v>
      </c>
      <c r="I534" s="226"/>
    </row>
    <row r="535" spans="1:9" ht="21.75">
      <c r="A535" s="57"/>
      <c r="B535" s="57" t="s">
        <v>255</v>
      </c>
      <c r="C535" s="225">
        <v>1750000</v>
      </c>
      <c r="D535" s="226"/>
      <c r="E535" s="225">
        <v>241000</v>
      </c>
      <c r="F535" s="226"/>
      <c r="G535" s="47" t="s">
        <v>228</v>
      </c>
      <c r="H535" s="225">
        <f>SUM(C535-E535)</f>
        <v>1509000</v>
      </c>
      <c r="I535" s="226"/>
    </row>
    <row r="536" spans="1:9" ht="21.75">
      <c r="A536" s="55" t="s">
        <v>256</v>
      </c>
      <c r="B536" s="55"/>
      <c r="C536" s="227">
        <f>SUM(C532:D535)</f>
        <v>31700000</v>
      </c>
      <c r="D536" s="228"/>
      <c r="E536" s="227">
        <f>SUM(E532+E534+E535)</f>
        <v>7854890.849999999</v>
      </c>
      <c r="F536" s="228"/>
      <c r="G536" s="58" t="s">
        <v>228</v>
      </c>
      <c r="H536" s="227">
        <f>SUM(C536-E536)</f>
        <v>23845109.150000002</v>
      </c>
      <c r="I536" s="228"/>
    </row>
    <row r="537" spans="1:9" ht="21.75">
      <c r="A537" s="223" t="s">
        <v>257</v>
      </c>
      <c r="B537" s="224"/>
      <c r="C537" s="217"/>
      <c r="D537" s="217"/>
      <c r="E537" s="221">
        <v>2586400</v>
      </c>
      <c r="F537" s="222"/>
      <c r="G537" s="70" t="s">
        <v>69</v>
      </c>
      <c r="H537" s="217" t="s">
        <v>69</v>
      </c>
      <c r="I537" s="217"/>
    </row>
    <row r="538" spans="1:9" ht="22.5" thickBot="1">
      <c r="A538" s="220" t="s">
        <v>258</v>
      </c>
      <c r="B538" s="220"/>
      <c r="C538" s="217" t="s">
        <v>259</v>
      </c>
      <c r="D538" s="217"/>
      <c r="E538" s="221">
        <f>SUM(E537)</f>
        <v>2586400</v>
      </c>
      <c r="F538" s="222"/>
      <c r="G538" s="48" t="s">
        <v>69</v>
      </c>
      <c r="H538" s="217" t="s">
        <v>69</v>
      </c>
      <c r="I538" s="217"/>
    </row>
    <row r="539" spans="1:9" ht="22.5" thickBot="1">
      <c r="A539" s="216" t="s">
        <v>260</v>
      </c>
      <c r="B539" s="216"/>
      <c r="C539" s="217" t="s">
        <v>69</v>
      </c>
      <c r="D539" s="217"/>
      <c r="E539" s="218">
        <f>SUM(E536+E538)</f>
        <v>10441290.849999998</v>
      </c>
      <c r="F539" s="219"/>
      <c r="G539" s="48" t="s">
        <v>69</v>
      </c>
      <c r="H539" s="217" t="s">
        <v>69</v>
      </c>
      <c r="I539" s="217"/>
    </row>
    <row r="540" spans="1:9" ht="21.75">
      <c r="A540" s="61" t="s">
        <v>69</v>
      </c>
      <c r="B540" s="62" t="s">
        <v>70</v>
      </c>
      <c r="C540" s="50"/>
      <c r="D540" s="48"/>
      <c r="E540" s="248">
        <f>SUM(E517-E539)</f>
        <v>7977730.420000002</v>
      </c>
      <c r="F540" s="249"/>
      <c r="G540" s="48"/>
      <c r="H540" s="50"/>
      <c r="I540" s="48"/>
    </row>
    <row r="541" spans="1:9" ht="18.75">
      <c r="A541" s="72"/>
      <c r="B541" s="73" t="s">
        <v>261</v>
      </c>
      <c r="C541" s="72"/>
      <c r="D541" s="72"/>
      <c r="E541" s="250"/>
      <c r="F541" s="251"/>
      <c r="G541" s="72"/>
      <c r="H541" s="72"/>
      <c r="I541" s="72"/>
    </row>
    <row r="542" spans="1:9" ht="22.5" thickBot="1">
      <c r="A542" s="72"/>
      <c r="B542" s="71" t="s">
        <v>71</v>
      </c>
      <c r="C542" s="72"/>
      <c r="D542" s="72"/>
      <c r="E542" s="252"/>
      <c r="F542" s="253"/>
      <c r="G542" s="72"/>
      <c r="H542" s="72"/>
      <c r="I542" s="72"/>
    </row>
    <row r="543" spans="1:9" ht="18.75">
      <c r="A543" s="72"/>
      <c r="B543" s="72"/>
      <c r="C543" s="72"/>
      <c r="D543" s="72"/>
      <c r="E543" s="72"/>
      <c r="F543" s="72"/>
      <c r="G543" s="72"/>
      <c r="H543" s="72"/>
      <c r="I543" s="72"/>
    </row>
    <row r="544" spans="1:9" ht="21.75">
      <c r="A544" s="254" t="s">
        <v>262</v>
      </c>
      <c r="B544" s="254"/>
      <c r="C544" s="254"/>
      <c r="D544" s="254"/>
      <c r="E544" s="254"/>
      <c r="F544" s="254"/>
      <c r="G544" s="254"/>
      <c r="H544" s="254"/>
      <c r="I544" s="254"/>
    </row>
    <row r="545" spans="1:9" ht="21.75">
      <c r="A545" s="255" t="s">
        <v>263</v>
      </c>
      <c r="B545" s="255"/>
      <c r="C545" s="255"/>
      <c r="D545" s="255"/>
      <c r="E545" s="255"/>
      <c r="F545" s="255"/>
      <c r="G545" s="255"/>
      <c r="H545" s="255"/>
      <c r="I545" s="255"/>
    </row>
    <row r="546" spans="1:9" ht="21.75">
      <c r="A546" s="254" t="s">
        <v>264</v>
      </c>
      <c r="B546" s="254"/>
      <c r="C546" s="254"/>
      <c r="D546" s="254"/>
      <c r="E546" s="254"/>
      <c r="F546" s="254"/>
      <c r="G546" s="254"/>
      <c r="H546" s="254"/>
      <c r="I546" s="254"/>
    </row>
    <row r="549" spans="1:9" ht="29.25">
      <c r="A549" s="243" t="s">
        <v>223</v>
      </c>
      <c r="B549" s="243"/>
      <c r="C549" s="243"/>
      <c r="D549" s="243"/>
      <c r="E549" s="243"/>
      <c r="F549" s="243"/>
      <c r="G549" s="243"/>
      <c r="H549" s="243"/>
      <c r="I549" s="243"/>
    </row>
    <row r="550" spans="1:9" ht="26.25">
      <c r="A550" s="244" t="s">
        <v>224</v>
      </c>
      <c r="B550" s="244"/>
      <c r="C550" s="244"/>
      <c r="D550" s="244"/>
      <c r="E550" s="244"/>
      <c r="F550" s="244"/>
      <c r="G550" s="244"/>
      <c r="H550" s="244"/>
      <c r="I550" s="244"/>
    </row>
    <row r="551" spans="1:9" ht="23.25">
      <c r="A551" s="203" t="s">
        <v>225</v>
      </c>
      <c r="B551" s="203"/>
      <c r="C551" s="203"/>
      <c r="D551" s="203"/>
      <c r="E551" s="203"/>
      <c r="F551" s="203"/>
      <c r="G551" s="203"/>
      <c r="H551" s="203"/>
      <c r="I551" s="203"/>
    </row>
    <row r="552" spans="1:9" ht="21.75">
      <c r="A552" s="245" t="s">
        <v>226</v>
      </c>
      <c r="B552" s="236"/>
      <c r="C552" s="235" t="s">
        <v>45</v>
      </c>
      <c r="D552" s="236"/>
      <c r="E552" s="235" t="s">
        <v>227</v>
      </c>
      <c r="F552" s="236"/>
      <c r="G552" s="53" t="s">
        <v>228</v>
      </c>
      <c r="H552" s="246" t="s">
        <v>229</v>
      </c>
      <c r="I552" s="230"/>
    </row>
    <row r="553" spans="1:9" ht="21.75">
      <c r="A553" s="240"/>
      <c r="B553" s="238"/>
      <c r="C553" s="237"/>
      <c r="D553" s="238"/>
      <c r="E553" s="237"/>
      <c r="F553" s="238"/>
      <c r="G553" s="54" t="s">
        <v>36</v>
      </c>
      <c r="H553" s="247" t="s">
        <v>230</v>
      </c>
      <c r="I553" s="232"/>
    </row>
    <row r="554" spans="1:9" ht="21.75">
      <c r="A554" s="55" t="s">
        <v>231</v>
      </c>
      <c r="B554" s="55"/>
      <c r="C554" s="241"/>
      <c r="D554" s="242"/>
      <c r="E554" s="241"/>
      <c r="F554" s="242"/>
      <c r="G554" s="56"/>
      <c r="H554" s="241"/>
      <c r="I554" s="242"/>
    </row>
    <row r="555" spans="1:9" ht="21.75">
      <c r="A555" s="57"/>
      <c r="B555" s="57" t="s">
        <v>232</v>
      </c>
      <c r="C555" s="225">
        <v>5268600</v>
      </c>
      <c r="D555" s="226"/>
      <c r="E555" s="225">
        <v>2621485.76</v>
      </c>
      <c r="F555" s="226"/>
      <c r="G555" s="51" t="s">
        <v>228</v>
      </c>
      <c r="H555" s="225">
        <f>SUM(E555-C555)</f>
        <v>-2647114.24</v>
      </c>
      <c r="I555" s="226"/>
    </row>
    <row r="556" spans="1:9" ht="21.75">
      <c r="A556" s="57"/>
      <c r="B556" s="57" t="s">
        <v>233</v>
      </c>
      <c r="C556" s="225">
        <v>796000</v>
      </c>
      <c r="D556" s="226"/>
      <c r="E556" s="225">
        <v>922864.5</v>
      </c>
      <c r="F556" s="226"/>
      <c r="G556" s="51" t="s">
        <v>228</v>
      </c>
      <c r="H556" s="225">
        <f>SUM(E556-C556)</f>
        <v>126864.5</v>
      </c>
      <c r="I556" s="226"/>
    </row>
    <row r="557" spans="1:9" ht="21.75">
      <c r="A557" s="57"/>
      <c r="B557" s="57" t="s">
        <v>234</v>
      </c>
      <c r="C557" s="225">
        <v>160000</v>
      </c>
      <c r="D557" s="226"/>
      <c r="E557" s="225">
        <v>200118.93</v>
      </c>
      <c r="F557" s="226"/>
      <c r="G557" s="51" t="s">
        <v>228</v>
      </c>
      <c r="H557" s="225">
        <f>SUM(E557-C557)</f>
        <v>40118.92999999999</v>
      </c>
      <c r="I557" s="226"/>
    </row>
    <row r="558" spans="1:9" ht="21.75">
      <c r="A558" s="57"/>
      <c r="B558" s="57" t="s">
        <v>235</v>
      </c>
      <c r="C558" s="225">
        <v>0</v>
      </c>
      <c r="D558" s="226"/>
      <c r="E558" s="225">
        <v>0</v>
      </c>
      <c r="F558" s="226"/>
      <c r="G558" s="51"/>
      <c r="H558" s="225">
        <f>SUM(E558-C558)</f>
        <v>0</v>
      </c>
      <c r="I558" s="226"/>
    </row>
    <row r="559" spans="1:9" ht="21.75">
      <c r="A559" s="57"/>
      <c r="B559" s="57" t="s">
        <v>236</v>
      </c>
      <c r="C559" s="225">
        <v>90000</v>
      </c>
      <c r="D559" s="226"/>
      <c r="E559" s="225">
        <v>276259</v>
      </c>
      <c r="F559" s="226"/>
      <c r="G559" s="51" t="s">
        <v>36</v>
      </c>
      <c r="H559" s="225">
        <f>SUM(C559-E559)</f>
        <v>-186259</v>
      </c>
      <c r="I559" s="226"/>
    </row>
    <row r="560" spans="1:9" ht="21.75">
      <c r="A560" s="57"/>
      <c r="B560" s="57" t="s">
        <v>237</v>
      </c>
      <c r="C560" s="225">
        <v>17990000</v>
      </c>
      <c r="D560" s="226"/>
      <c r="E560" s="225">
        <v>26798024.87</v>
      </c>
      <c r="F560" s="226"/>
      <c r="G560" s="51"/>
      <c r="H560" s="225">
        <f>SUM(E560-C560)</f>
        <v>8808024.870000001</v>
      </c>
      <c r="I560" s="226"/>
    </row>
    <row r="561" spans="1:9" ht="21.75">
      <c r="A561" s="57"/>
      <c r="B561" s="57" t="s">
        <v>238</v>
      </c>
      <c r="C561" s="225">
        <v>8372000</v>
      </c>
      <c r="D561" s="226"/>
      <c r="E561" s="225">
        <v>8453101</v>
      </c>
      <c r="F561" s="226"/>
      <c r="G561" s="51" t="s">
        <v>228</v>
      </c>
      <c r="H561" s="225">
        <f>SUM(E561-C561)</f>
        <v>81101</v>
      </c>
      <c r="I561" s="226"/>
    </row>
    <row r="562" spans="1:9" ht="21.75">
      <c r="A562" s="57"/>
      <c r="B562" s="55" t="s">
        <v>239</v>
      </c>
      <c r="C562" s="227">
        <f>SUM(C555:D561)</f>
        <v>32676600</v>
      </c>
      <c r="D562" s="228"/>
      <c r="E562" s="227">
        <f>SUM(E555:F561)</f>
        <v>39271854.06</v>
      </c>
      <c r="F562" s="228"/>
      <c r="G562" s="59" t="s">
        <v>228</v>
      </c>
      <c r="H562" s="227">
        <f>SUM(E562-C562)</f>
        <v>6595254.060000002</v>
      </c>
      <c r="I562" s="228"/>
    </row>
    <row r="563" spans="1:9" ht="21.75">
      <c r="A563" s="57"/>
      <c r="B563" s="49" t="s">
        <v>240</v>
      </c>
      <c r="C563" s="48"/>
      <c r="D563" s="47"/>
      <c r="E563" s="233">
        <v>7182445.1</v>
      </c>
      <c r="F563" s="233"/>
      <c r="G563" s="60"/>
      <c r="H563" s="48"/>
      <c r="I563" s="48"/>
    </row>
    <row r="564" spans="1:9" ht="21.75">
      <c r="A564" s="57"/>
      <c r="B564" s="61" t="s">
        <v>241</v>
      </c>
      <c r="C564" s="48"/>
      <c r="D564" s="47"/>
      <c r="E564" s="233">
        <f>SUM(E563)</f>
        <v>7182445.1</v>
      </c>
      <c r="F564" s="233"/>
      <c r="G564" s="60"/>
      <c r="H564" s="48"/>
      <c r="I564" s="48"/>
    </row>
    <row r="565" spans="1:9" ht="21.75">
      <c r="A565" s="57"/>
      <c r="B565" s="62" t="s">
        <v>242</v>
      </c>
      <c r="C565" s="48"/>
      <c r="D565" s="47"/>
      <c r="E565" s="234">
        <f>SUM(E562+E564)</f>
        <v>46454299.160000004</v>
      </c>
      <c r="F565" s="234"/>
      <c r="G565" s="60"/>
      <c r="H565" s="48"/>
      <c r="I565" s="48"/>
    </row>
    <row r="566" spans="1:9" ht="21.75">
      <c r="A566" s="63"/>
      <c r="B566" s="64"/>
      <c r="C566" s="48"/>
      <c r="D566" s="48"/>
      <c r="E566" s="48"/>
      <c r="F566" s="48"/>
      <c r="G566" s="60"/>
      <c r="H566" s="48"/>
      <c r="I566" s="48"/>
    </row>
    <row r="567" spans="1:9" ht="21.75">
      <c r="A567" s="55" t="s">
        <v>243</v>
      </c>
      <c r="B567" s="55"/>
      <c r="C567" s="235" t="s">
        <v>45</v>
      </c>
      <c r="D567" s="236"/>
      <c r="E567" s="235" t="s">
        <v>244</v>
      </c>
      <c r="F567" s="239"/>
      <c r="G567" s="53" t="s">
        <v>228</v>
      </c>
      <c r="H567" s="229" t="s">
        <v>229</v>
      </c>
      <c r="I567" s="230"/>
    </row>
    <row r="568" spans="1:9" ht="21.75">
      <c r="A568" s="55"/>
      <c r="B568" s="55"/>
      <c r="C568" s="237"/>
      <c r="D568" s="238"/>
      <c r="E568" s="237"/>
      <c r="F568" s="240"/>
      <c r="G568" s="54" t="s">
        <v>36</v>
      </c>
      <c r="H568" s="231" t="s">
        <v>230</v>
      </c>
      <c r="I568" s="232"/>
    </row>
    <row r="569" spans="1:9" ht="23.25">
      <c r="A569" s="55" t="s">
        <v>245</v>
      </c>
      <c r="B569" s="55"/>
      <c r="C569" s="65"/>
      <c r="D569" s="66"/>
      <c r="E569" s="65"/>
      <c r="F569" s="52"/>
      <c r="G569" s="67"/>
      <c r="H569" s="62"/>
      <c r="I569" s="67"/>
    </row>
    <row r="570" spans="1:9" ht="21.75">
      <c r="A570" s="57"/>
      <c r="B570" s="57" t="s">
        <v>246</v>
      </c>
      <c r="C570" s="225">
        <v>2012000</v>
      </c>
      <c r="D570" s="226"/>
      <c r="E570" s="225">
        <v>1850657.4</v>
      </c>
      <c r="F570" s="226"/>
      <c r="G570" s="47" t="s">
        <v>36</v>
      </c>
      <c r="H570" s="225">
        <f aca="true" t="shared" si="8" ref="H570:H578">SUM(C570-E570)</f>
        <v>161342.6000000001</v>
      </c>
      <c r="I570" s="226"/>
    </row>
    <row r="571" spans="1:9" ht="21.75">
      <c r="A571" s="57"/>
      <c r="B571" s="57" t="s">
        <v>59</v>
      </c>
      <c r="C571" s="225">
        <v>4279590</v>
      </c>
      <c r="D571" s="226"/>
      <c r="E571" s="225">
        <v>3575700.9</v>
      </c>
      <c r="F571" s="226"/>
      <c r="G571" s="47" t="s">
        <v>36</v>
      </c>
      <c r="H571" s="225">
        <f t="shared" si="8"/>
        <v>703889.1000000001</v>
      </c>
      <c r="I571" s="226"/>
    </row>
    <row r="572" spans="1:9" ht="21.75">
      <c r="A572" s="57"/>
      <c r="B572" s="57" t="s">
        <v>60</v>
      </c>
      <c r="C572" s="225">
        <v>286090</v>
      </c>
      <c r="D572" s="226"/>
      <c r="E572" s="225">
        <v>260040</v>
      </c>
      <c r="F572" s="226"/>
      <c r="G572" s="47" t="s">
        <v>36</v>
      </c>
      <c r="H572" s="225">
        <f t="shared" si="8"/>
        <v>26050</v>
      </c>
      <c r="I572" s="226"/>
    </row>
    <row r="573" spans="1:9" ht="21.75">
      <c r="A573" s="57"/>
      <c r="B573" s="57" t="s">
        <v>247</v>
      </c>
      <c r="C573" s="225">
        <v>3324040</v>
      </c>
      <c r="D573" s="226"/>
      <c r="E573" s="225">
        <v>2992980</v>
      </c>
      <c r="F573" s="226"/>
      <c r="G573" s="47" t="s">
        <v>36</v>
      </c>
      <c r="H573" s="225">
        <f t="shared" si="8"/>
        <v>331060</v>
      </c>
      <c r="I573" s="226"/>
    </row>
    <row r="574" spans="1:9" ht="21.75">
      <c r="A574" s="57"/>
      <c r="B574" s="57" t="s">
        <v>248</v>
      </c>
      <c r="C574" s="225">
        <v>2224128</v>
      </c>
      <c r="D574" s="226"/>
      <c r="E574" s="225">
        <v>1807636.75</v>
      </c>
      <c r="F574" s="226"/>
      <c r="G574" s="47" t="s">
        <v>36</v>
      </c>
      <c r="H574" s="225">
        <f t="shared" si="8"/>
        <v>416491.25</v>
      </c>
      <c r="I574" s="226"/>
    </row>
    <row r="575" spans="1:9" ht="21.75">
      <c r="A575" s="57"/>
      <c r="B575" s="57" t="s">
        <v>249</v>
      </c>
      <c r="C575" s="225">
        <v>6957252</v>
      </c>
      <c r="D575" s="226"/>
      <c r="E575" s="225">
        <v>5741256.93</v>
      </c>
      <c r="F575" s="226"/>
      <c r="G575" s="47" t="s">
        <v>36</v>
      </c>
      <c r="H575" s="225">
        <f t="shared" si="8"/>
        <v>1215995.0700000003</v>
      </c>
      <c r="I575" s="226"/>
    </row>
    <row r="576" spans="1:9" ht="21.75">
      <c r="A576" s="57"/>
      <c r="B576" s="57" t="s">
        <v>250</v>
      </c>
      <c r="C576" s="225">
        <v>4714780</v>
      </c>
      <c r="D576" s="226"/>
      <c r="E576" s="225">
        <v>4282147.15</v>
      </c>
      <c r="F576" s="226"/>
      <c r="G576" s="47" t="s">
        <v>36</v>
      </c>
      <c r="H576" s="225">
        <f t="shared" si="8"/>
        <v>432632.8499999996</v>
      </c>
      <c r="I576" s="226"/>
    </row>
    <row r="577" spans="1:9" ht="21.75">
      <c r="A577" s="57"/>
      <c r="B577" s="57" t="s">
        <v>251</v>
      </c>
      <c r="C577" s="225">
        <v>523000</v>
      </c>
      <c r="D577" s="226"/>
      <c r="E577" s="225">
        <v>506968.04</v>
      </c>
      <c r="F577" s="226"/>
      <c r="G577" s="47" t="s">
        <v>36</v>
      </c>
      <c r="H577" s="225">
        <f t="shared" si="8"/>
        <v>16031.960000000021</v>
      </c>
      <c r="I577" s="226"/>
    </row>
    <row r="578" spans="1:9" ht="21.75">
      <c r="A578" s="57"/>
      <c r="B578" s="57" t="s">
        <v>26</v>
      </c>
      <c r="C578" s="225">
        <v>1759890</v>
      </c>
      <c r="D578" s="226"/>
      <c r="E578" s="225">
        <v>1566900</v>
      </c>
      <c r="F578" s="226"/>
      <c r="G578" s="47" t="s">
        <v>36</v>
      </c>
      <c r="H578" s="225">
        <f t="shared" si="8"/>
        <v>192990</v>
      </c>
      <c r="I578" s="226"/>
    </row>
    <row r="579" spans="1:9" ht="21.75">
      <c r="A579" s="57"/>
      <c r="B579" s="57" t="s">
        <v>252</v>
      </c>
      <c r="C579" s="225">
        <v>80000</v>
      </c>
      <c r="D579" s="226"/>
      <c r="E579" s="225">
        <v>73203</v>
      </c>
      <c r="F579" s="226"/>
      <c r="G579" s="68" t="s">
        <v>69</v>
      </c>
      <c r="H579" s="225">
        <f>SUM(C579-E579)</f>
        <v>6797</v>
      </c>
      <c r="I579" s="226"/>
    </row>
    <row r="580" spans="1:9" ht="21.75">
      <c r="A580" s="57"/>
      <c r="B580" s="55" t="s">
        <v>253</v>
      </c>
      <c r="C580" s="227">
        <f>SUM(C570:D579)</f>
        <v>26160770</v>
      </c>
      <c r="D580" s="228"/>
      <c r="E580" s="227">
        <f>SUM(E570:F579)</f>
        <v>22657490.17</v>
      </c>
      <c r="F580" s="228"/>
      <c r="G580" s="47" t="s">
        <v>36</v>
      </c>
      <c r="H580" s="227">
        <f>SUM(C580-E580)</f>
        <v>3503279.829999998</v>
      </c>
      <c r="I580" s="228"/>
    </row>
    <row r="581" spans="1:9" ht="21.75">
      <c r="A581" s="55" t="s">
        <v>254</v>
      </c>
      <c r="B581" s="55"/>
      <c r="C581" s="225"/>
      <c r="D581" s="226"/>
      <c r="E581" s="225"/>
      <c r="F581" s="226"/>
      <c r="G581" s="69"/>
      <c r="H581" s="225"/>
      <c r="I581" s="226"/>
    </row>
    <row r="582" spans="1:9" ht="21.75">
      <c r="A582" s="55"/>
      <c r="B582" s="57" t="s">
        <v>25</v>
      </c>
      <c r="C582" s="225">
        <v>2328930</v>
      </c>
      <c r="D582" s="226"/>
      <c r="E582" s="225">
        <v>2053804.31</v>
      </c>
      <c r="F582" s="226"/>
      <c r="G582" s="47" t="s">
        <v>36</v>
      </c>
      <c r="H582" s="225">
        <f>SUM(C582-E582)</f>
        <v>275125.68999999994</v>
      </c>
      <c r="I582" s="226"/>
    </row>
    <row r="583" spans="1:9" ht="21.75">
      <c r="A583" s="57"/>
      <c r="B583" s="57" t="s">
        <v>255</v>
      </c>
      <c r="C583" s="225">
        <v>4186900</v>
      </c>
      <c r="D583" s="226"/>
      <c r="E583" s="225">
        <v>2762550</v>
      </c>
      <c r="F583" s="226"/>
      <c r="G583" s="47" t="s">
        <v>36</v>
      </c>
      <c r="H583" s="225">
        <f>SUM(C583-E583)</f>
        <v>1424350</v>
      </c>
      <c r="I583" s="226"/>
    </row>
    <row r="584" spans="1:9" ht="21.75">
      <c r="A584" s="55" t="s">
        <v>256</v>
      </c>
      <c r="B584" s="55"/>
      <c r="C584" s="227">
        <f>SUM(C580:D583)</f>
        <v>32676600</v>
      </c>
      <c r="D584" s="228"/>
      <c r="E584" s="227">
        <f>SUM(E580+E582+E583)</f>
        <v>27473844.48</v>
      </c>
      <c r="F584" s="228"/>
      <c r="G584" s="58" t="s">
        <v>36</v>
      </c>
      <c r="H584" s="227">
        <f>SUM(C584-E584)</f>
        <v>5202755.52</v>
      </c>
      <c r="I584" s="228"/>
    </row>
    <row r="585" spans="1:9" ht="21.75">
      <c r="A585" s="223" t="s">
        <v>257</v>
      </c>
      <c r="B585" s="224"/>
      <c r="C585" s="217"/>
      <c r="D585" s="217"/>
      <c r="E585" s="221">
        <v>6266411.18</v>
      </c>
      <c r="F585" s="222"/>
      <c r="G585" s="70" t="s">
        <v>69</v>
      </c>
      <c r="H585" s="217" t="s">
        <v>69</v>
      </c>
      <c r="I585" s="217"/>
    </row>
    <row r="586" spans="1:9" ht="22.5" thickBot="1">
      <c r="A586" s="220" t="s">
        <v>258</v>
      </c>
      <c r="B586" s="220"/>
      <c r="C586" s="217" t="s">
        <v>259</v>
      </c>
      <c r="D586" s="217"/>
      <c r="E586" s="221">
        <f>SUM(E585)</f>
        <v>6266411.18</v>
      </c>
      <c r="F586" s="222"/>
      <c r="G586" s="48" t="s">
        <v>69</v>
      </c>
      <c r="H586" s="217" t="s">
        <v>69</v>
      </c>
      <c r="I586" s="217"/>
    </row>
    <row r="587" spans="1:9" ht="22.5" thickBot="1">
      <c r="A587" s="216" t="s">
        <v>260</v>
      </c>
      <c r="B587" s="216"/>
      <c r="C587" s="217" t="s">
        <v>69</v>
      </c>
      <c r="D587" s="217"/>
      <c r="E587" s="218">
        <f>SUM(E584+E586)</f>
        <v>33740255.66</v>
      </c>
      <c r="F587" s="219"/>
      <c r="G587" s="48" t="s">
        <v>69</v>
      </c>
      <c r="H587" s="217" t="s">
        <v>69</v>
      </c>
      <c r="I587" s="217"/>
    </row>
    <row r="588" spans="1:9" ht="21.75">
      <c r="A588" s="61" t="s">
        <v>69</v>
      </c>
      <c r="B588" s="62" t="s">
        <v>70</v>
      </c>
      <c r="C588" s="50"/>
      <c r="D588" s="48"/>
      <c r="E588" s="248">
        <f>SUM(E565-E587)</f>
        <v>12714043.500000007</v>
      </c>
      <c r="F588" s="249"/>
      <c r="G588" s="48"/>
      <c r="H588" s="50"/>
      <c r="I588" s="48"/>
    </row>
    <row r="589" spans="1:9" ht="18.75">
      <c r="A589" s="72"/>
      <c r="B589" s="73" t="s">
        <v>261</v>
      </c>
      <c r="C589" s="72"/>
      <c r="D589" s="72"/>
      <c r="E589" s="250"/>
      <c r="F589" s="251"/>
      <c r="G589" s="72"/>
      <c r="H589" s="72"/>
      <c r="I589" s="72"/>
    </row>
    <row r="590" spans="1:9" ht="22.5" thickBot="1">
      <c r="A590" s="72"/>
      <c r="B590" s="71" t="s">
        <v>71</v>
      </c>
      <c r="C590" s="72"/>
      <c r="D590" s="72"/>
      <c r="E590" s="252"/>
      <c r="F590" s="253"/>
      <c r="G590" s="72"/>
      <c r="H590" s="72"/>
      <c r="I590" s="72"/>
    </row>
    <row r="591" spans="1:9" ht="18.75">
      <c r="A591" s="72"/>
      <c r="B591" s="72"/>
      <c r="C591" s="72"/>
      <c r="D591" s="72"/>
      <c r="E591" s="72"/>
      <c r="F591" s="72"/>
      <c r="G591" s="72"/>
      <c r="H591" s="72"/>
      <c r="I591" s="72"/>
    </row>
    <row r="592" spans="1:9" ht="21.75">
      <c r="A592" s="254" t="s">
        <v>262</v>
      </c>
      <c r="B592" s="254"/>
      <c r="C592" s="254"/>
      <c r="D592" s="254"/>
      <c r="E592" s="254"/>
      <c r="F592" s="254"/>
      <c r="G592" s="254"/>
      <c r="H592" s="254"/>
      <c r="I592" s="254"/>
    </row>
    <row r="593" spans="1:9" ht="21.75">
      <c r="A593" s="255" t="s">
        <v>263</v>
      </c>
      <c r="B593" s="255"/>
      <c r="C593" s="255"/>
      <c r="D593" s="255"/>
      <c r="E593" s="255"/>
      <c r="F593" s="255"/>
      <c r="G593" s="255"/>
      <c r="H593" s="255"/>
      <c r="I593" s="255"/>
    </row>
    <row r="594" spans="1:9" ht="21.75">
      <c r="A594" s="254" t="s">
        <v>264</v>
      </c>
      <c r="B594" s="254"/>
      <c r="C594" s="254"/>
      <c r="D594" s="254"/>
      <c r="E594" s="254"/>
      <c r="F594" s="254"/>
      <c r="G594" s="254"/>
      <c r="H594" s="254"/>
      <c r="I594" s="254"/>
    </row>
  </sheetData>
  <sheetProtection/>
  <mergeCells count="730">
    <mergeCell ref="E42:F42"/>
    <mergeCell ref="A19:B20"/>
    <mergeCell ref="A39:B39"/>
    <mergeCell ref="C39:D39"/>
    <mergeCell ref="E39:F39"/>
    <mergeCell ref="H39:I39"/>
    <mergeCell ref="E40:F40"/>
    <mergeCell ref="E41:F41"/>
    <mergeCell ref="A37:B37"/>
    <mergeCell ref="C37:D37"/>
    <mergeCell ref="E37:F37"/>
    <mergeCell ref="H37:I37"/>
    <mergeCell ref="A38:B38"/>
    <mergeCell ref="C38:D38"/>
    <mergeCell ref="E38:F38"/>
    <mergeCell ref="H38:I38"/>
    <mergeCell ref="C35:D35"/>
    <mergeCell ref="E35:F35"/>
    <mergeCell ref="H35:I35"/>
    <mergeCell ref="C36:D36"/>
    <mergeCell ref="E36:F36"/>
    <mergeCell ref="H36:I36"/>
    <mergeCell ref="C33:D33"/>
    <mergeCell ref="E33:F33"/>
    <mergeCell ref="H33:I33"/>
    <mergeCell ref="C34:D34"/>
    <mergeCell ref="E34:F34"/>
    <mergeCell ref="H34:I34"/>
    <mergeCell ref="C31:D31"/>
    <mergeCell ref="E31:F31"/>
    <mergeCell ref="H31:I31"/>
    <mergeCell ref="C32:D32"/>
    <mergeCell ref="E32:F32"/>
    <mergeCell ref="H32:I32"/>
    <mergeCell ref="C29:D29"/>
    <mergeCell ref="E29:F29"/>
    <mergeCell ref="H29:I29"/>
    <mergeCell ref="C30:D30"/>
    <mergeCell ref="E30:F30"/>
    <mergeCell ref="H30:I30"/>
    <mergeCell ref="C27:D27"/>
    <mergeCell ref="E27:F27"/>
    <mergeCell ref="H27:I27"/>
    <mergeCell ref="C28:D28"/>
    <mergeCell ref="E28:F28"/>
    <mergeCell ref="H28:I28"/>
    <mergeCell ref="C25:D25"/>
    <mergeCell ref="E25:F25"/>
    <mergeCell ref="H25:I25"/>
    <mergeCell ref="C26:D26"/>
    <mergeCell ref="E26:F26"/>
    <mergeCell ref="H26:I26"/>
    <mergeCell ref="C23:D23"/>
    <mergeCell ref="E23:F23"/>
    <mergeCell ref="H23:I23"/>
    <mergeCell ref="C24:D24"/>
    <mergeCell ref="E24:F24"/>
    <mergeCell ref="H24:I24"/>
    <mergeCell ref="C19:D20"/>
    <mergeCell ref="E19:F20"/>
    <mergeCell ref="H19:I19"/>
    <mergeCell ref="H20:I20"/>
    <mergeCell ref="C22:D22"/>
    <mergeCell ref="E22:F22"/>
    <mergeCell ref="H22:I22"/>
    <mergeCell ref="C14:D14"/>
    <mergeCell ref="E14:F14"/>
    <mergeCell ref="H14:I14"/>
    <mergeCell ref="E15:F15"/>
    <mergeCell ref="E16:F16"/>
    <mergeCell ref="E17:F17"/>
    <mergeCell ref="C12:D12"/>
    <mergeCell ref="E12:F12"/>
    <mergeCell ref="H12:I12"/>
    <mergeCell ref="C13:D13"/>
    <mergeCell ref="E13:F13"/>
    <mergeCell ref="H13:I13"/>
    <mergeCell ref="C10:D10"/>
    <mergeCell ref="E10:F10"/>
    <mergeCell ref="H10:I10"/>
    <mergeCell ref="C11:D11"/>
    <mergeCell ref="E11:F11"/>
    <mergeCell ref="H11:I11"/>
    <mergeCell ref="C8:D8"/>
    <mergeCell ref="E8:F8"/>
    <mergeCell ref="H8:I8"/>
    <mergeCell ref="C9:D9"/>
    <mergeCell ref="E9:F9"/>
    <mergeCell ref="H9:I9"/>
    <mergeCell ref="C6:D6"/>
    <mergeCell ref="E6:F6"/>
    <mergeCell ref="H6:I6"/>
    <mergeCell ref="C7:D7"/>
    <mergeCell ref="E7:F7"/>
    <mergeCell ref="H7:I7"/>
    <mergeCell ref="A1:I1"/>
    <mergeCell ref="A2:I2"/>
    <mergeCell ref="A3:I3"/>
    <mergeCell ref="A4:B5"/>
    <mergeCell ref="C4:D5"/>
    <mergeCell ref="E4:F5"/>
    <mergeCell ref="H4:I4"/>
    <mergeCell ref="H5:I5"/>
    <mergeCell ref="E266:F266"/>
    <mergeCell ref="A263:B263"/>
    <mergeCell ref="C263:D263"/>
    <mergeCell ref="E263:F263"/>
    <mergeCell ref="H263:I263"/>
    <mergeCell ref="E264:F264"/>
    <mergeCell ref="E265:F265"/>
    <mergeCell ref="A261:B261"/>
    <mergeCell ref="C261:D261"/>
    <mergeCell ref="E261:F261"/>
    <mergeCell ref="H261:I261"/>
    <mergeCell ref="A262:B262"/>
    <mergeCell ref="C262:D262"/>
    <mergeCell ref="E262:F262"/>
    <mergeCell ref="H262:I262"/>
    <mergeCell ref="C259:D259"/>
    <mergeCell ref="E259:F259"/>
    <mergeCell ref="H259:I259"/>
    <mergeCell ref="C260:D260"/>
    <mergeCell ref="E260:F260"/>
    <mergeCell ref="H260:I260"/>
    <mergeCell ref="C257:D257"/>
    <mergeCell ref="E257:F257"/>
    <mergeCell ref="H257:I257"/>
    <mergeCell ref="C258:D258"/>
    <mergeCell ref="E258:F258"/>
    <mergeCell ref="H258:I258"/>
    <mergeCell ref="C255:D255"/>
    <mergeCell ref="E255:F255"/>
    <mergeCell ref="H255:I255"/>
    <mergeCell ref="C256:D256"/>
    <mergeCell ref="E256:F256"/>
    <mergeCell ref="H256:I256"/>
    <mergeCell ref="C253:D253"/>
    <mergeCell ref="E253:F253"/>
    <mergeCell ref="H253:I253"/>
    <mergeCell ref="C254:D254"/>
    <mergeCell ref="E254:F254"/>
    <mergeCell ref="H254:I254"/>
    <mergeCell ref="C251:D251"/>
    <mergeCell ref="E251:F251"/>
    <mergeCell ref="H251:I251"/>
    <mergeCell ref="C252:D252"/>
    <mergeCell ref="E252:F252"/>
    <mergeCell ref="H252:I252"/>
    <mergeCell ref="C249:D249"/>
    <mergeCell ref="E249:F249"/>
    <mergeCell ref="H249:I249"/>
    <mergeCell ref="C250:D250"/>
    <mergeCell ref="E250:F250"/>
    <mergeCell ref="H250:I250"/>
    <mergeCell ref="C247:D247"/>
    <mergeCell ref="E247:F247"/>
    <mergeCell ref="H247:I247"/>
    <mergeCell ref="C248:D248"/>
    <mergeCell ref="E248:F248"/>
    <mergeCell ref="H248:I248"/>
    <mergeCell ref="C243:D244"/>
    <mergeCell ref="E243:F244"/>
    <mergeCell ref="H243:I243"/>
    <mergeCell ref="H244:I244"/>
    <mergeCell ref="C246:D246"/>
    <mergeCell ref="E246:F246"/>
    <mergeCell ref="H246:I246"/>
    <mergeCell ref="C238:D238"/>
    <mergeCell ref="E238:F238"/>
    <mergeCell ref="H238:I238"/>
    <mergeCell ref="E239:F239"/>
    <mergeCell ref="E240:F240"/>
    <mergeCell ref="E241:F241"/>
    <mergeCell ref="C236:D236"/>
    <mergeCell ref="E236:F236"/>
    <mergeCell ref="H236:I236"/>
    <mergeCell ref="C237:D237"/>
    <mergeCell ref="E237:F237"/>
    <mergeCell ref="H237:I237"/>
    <mergeCell ref="C234:D234"/>
    <mergeCell ref="E234:F234"/>
    <mergeCell ref="H234:I234"/>
    <mergeCell ref="C235:D235"/>
    <mergeCell ref="E235:F235"/>
    <mergeCell ref="H235:I235"/>
    <mergeCell ref="C232:D232"/>
    <mergeCell ref="E232:F232"/>
    <mergeCell ref="H232:I232"/>
    <mergeCell ref="C233:D233"/>
    <mergeCell ref="E233:F233"/>
    <mergeCell ref="H233:I233"/>
    <mergeCell ref="C230:D230"/>
    <mergeCell ref="E230:F230"/>
    <mergeCell ref="H230:I230"/>
    <mergeCell ref="C231:D231"/>
    <mergeCell ref="E231:F231"/>
    <mergeCell ref="H231:I231"/>
    <mergeCell ref="A225:I225"/>
    <mergeCell ref="A226:I226"/>
    <mergeCell ref="A227:I227"/>
    <mergeCell ref="A228:B229"/>
    <mergeCell ref="C228:D229"/>
    <mergeCell ref="E228:F229"/>
    <mergeCell ref="H228:I228"/>
    <mergeCell ref="H229:I229"/>
    <mergeCell ref="E454:F454"/>
    <mergeCell ref="E455:F455"/>
    <mergeCell ref="E456:F456"/>
    <mergeCell ref="A453:B453"/>
    <mergeCell ref="C453:D453"/>
    <mergeCell ref="E453:F453"/>
    <mergeCell ref="A451:B451"/>
    <mergeCell ref="C451:D451"/>
    <mergeCell ref="E451:F451"/>
    <mergeCell ref="H451:I451"/>
    <mergeCell ref="H453:I453"/>
    <mergeCell ref="A452:B452"/>
    <mergeCell ref="C452:D452"/>
    <mergeCell ref="E452:F452"/>
    <mergeCell ref="H452:I452"/>
    <mergeCell ref="C449:D449"/>
    <mergeCell ref="E449:F449"/>
    <mergeCell ref="H449:I449"/>
    <mergeCell ref="C450:D450"/>
    <mergeCell ref="E450:F450"/>
    <mergeCell ref="H450:I450"/>
    <mergeCell ref="C447:D447"/>
    <mergeCell ref="E447:F447"/>
    <mergeCell ref="H447:I447"/>
    <mergeCell ref="C448:D448"/>
    <mergeCell ref="E448:F448"/>
    <mergeCell ref="H448:I448"/>
    <mergeCell ref="C445:D445"/>
    <mergeCell ref="E445:F445"/>
    <mergeCell ref="H445:I445"/>
    <mergeCell ref="C446:D446"/>
    <mergeCell ref="E446:F446"/>
    <mergeCell ref="H446:I446"/>
    <mergeCell ref="C443:D443"/>
    <mergeCell ref="E443:F443"/>
    <mergeCell ref="H443:I443"/>
    <mergeCell ref="C444:D444"/>
    <mergeCell ref="E444:F444"/>
    <mergeCell ref="H444:I444"/>
    <mergeCell ref="C441:D441"/>
    <mergeCell ref="E441:F441"/>
    <mergeCell ref="H441:I441"/>
    <mergeCell ref="C442:D442"/>
    <mergeCell ref="E442:F442"/>
    <mergeCell ref="H442:I442"/>
    <mergeCell ref="C439:D439"/>
    <mergeCell ref="E439:F439"/>
    <mergeCell ref="H439:I439"/>
    <mergeCell ref="C440:D440"/>
    <mergeCell ref="E440:F440"/>
    <mergeCell ref="H440:I440"/>
    <mergeCell ref="C437:D437"/>
    <mergeCell ref="E437:F437"/>
    <mergeCell ref="H437:I437"/>
    <mergeCell ref="C438:D438"/>
    <mergeCell ref="E438:F438"/>
    <mergeCell ref="H438:I438"/>
    <mergeCell ref="C433:D434"/>
    <mergeCell ref="E433:F434"/>
    <mergeCell ref="H433:I433"/>
    <mergeCell ref="H434:I434"/>
    <mergeCell ref="C436:D436"/>
    <mergeCell ref="E436:F436"/>
    <mergeCell ref="H436:I436"/>
    <mergeCell ref="C428:D428"/>
    <mergeCell ref="E428:F428"/>
    <mergeCell ref="H428:I428"/>
    <mergeCell ref="E429:F429"/>
    <mergeCell ref="E430:F430"/>
    <mergeCell ref="E431:F431"/>
    <mergeCell ref="C426:D426"/>
    <mergeCell ref="E426:F426"/>
    <mergeCell ref="H426:I426"/>
    <mergeCell ref="C427:D427"/>
    <mergeCell ref="E427:F427"/>
    <mergeCell ref="H427:I427"/>
    <mergeCell ref="C424:D424"/>
    <mergeCell ref="E424:F424"/>
    <mergeCell ref="H424:I424"/>
    <mergeCell ref="C425:D425"/>
    <mergeCell ref="E425:F425"/>
    <mergeCell ref="H425:I425"/>
    <mergeCell ref="C422:D422"/>
    <mergeCell ref="E422:F422"/>
    <mergeCell ref="H422:I422"/>
    <mergeCell ref="C423:D423"/>
    <mergeCell ref="E423:F423"/>
    <mergeCell ref="H423:I423"/>
    <mergeCell ref="E590:F590"/>
    <mergeCell ref="A592:I592"/>
    <mergeCell ref="A593:I593"/>
    <mergeCell ref="A594:I594"/>
    <mergeCell ref="A415:I415"/>
    <mergeCell ref="A416:I416"/>
    <mergeCell ref="A417:I417"/>
    <mergeCell ref="A418:B419"/>
    <mergeCell ref="C418:D419"/>
    <mergeCell ref="E418:F419"/>
    <mergeCell ref="A587:B587"/>
    <mergeCell ref="C587:D587"/>
    <mergeCell ref="E587:F587"/>
    <mergeCell ref="H587:I587"/>
    <mergeCell ref="E588:F588"/>
    <mergeCell ref="E589:F589"/>
    <mergeCell ref="A585:B585"/>
    <mergeCell ref="C585:D585"/>
    <mergeCell ref="E585:F585"/>
    <mergeCell ref="H585:I585"/>
    <mergeCell ref="A586:B586"/>
    <mergeCell ref="C586:D586"/>
    <mergeCell ref="E586:F586"/>
    <mergeCell ref="H586:I586"/>
    <mergeCell ref="C583:D583"/>
    <mergeCell ref="E583:F583"/>
    <mergeCell ref="H583:I583"/>
    <mergeCell ref="C584:D584"/>
    <mergeCell ref="E584:F584"/>
    <mergeCell ref="H584:I584"/>
    <mergeCell ref="C581:D581"/>
    <mergeCell ref="E581:F581"/>
    <mergeCell ref="H581:I581"/>
    <mergeCell ref="C582:D582"/>
    <mergeCell ref="E582:F582"/>
    <mergeCell ref="H582:I582"/>
    <mergeCell ref="C579:D579"/>
    <mergeCell ref="E579:F579"/>
    <mergeCell ref="H579:I579"/>
    <mergeCell ref="C580:D580"/>
    <mergeCell ref="E580:F580"/>
    <mergeCell ref="H580:I580"/>
    <mergeCell ref="C577:D577"/>
    <mergeCell ref="E577:F577"/>
    <mergeCell ref="H577:I577"/>
    <mergeCell ref="C578:D578"/>
    <mergeCell ref="E578:F578"/>
    <mergeCell ref="H578:I578"/>
    <mergeCell ref="C575:D575"/>
    <mergeCell ref="E575:F575"/>
    <mergeCell ref="H575:I575"/>
    <mergeCell ref="C576:D576"/>
    <mergeCell ref="E576:F576"/>
    <mergeCell ref="H576:I576"/>
    <mergeCell ref="C573:D573"/>
    <mergeCell ref="E573:F573"/>
    <mergeCell ref="H573:I573"/>
    <mergeCell ref="C574:D574"/>
    <mergeCell ref="E574:F574"/>
    <mergeCell ref="H574:I574"/>
    <mergeCell ref="C571:D571"/>
    <mergeCell ref="E571:F571"/>
    <mergeCell ref="H571:I571"/>
    <mergeCell ref="C572:D572"/>
    <mergeCell ref="E572:F572"/>
    <mergeCell ref="H572:I572"/>
    <mergeCell ref="C567:D568"/>
    <mergeCell ref="E567:F568"/>
    <mergeCell ref="H567:I567"/>
    <mergeCell ref="H568:I568"/>
    <mergeCell ref="C570:D570"/>
    <mergeCell ref="E570:F570"/>
    <mergeCell ref="H570:I570"/>
    <mergeCell ref="C562:D562"/>
    <mergeCell ref="E562:F562"/>
    <mergeCell ref="H562:I562"/>
    <mergeCell ref="E563:F563"/>
    <mergeCell ref="E564:F564"/>
    <mergeCell ref="E565:F565"/>
    <mergeCell ref="C560:D560"/>
    <mergeCell ref="E560:F560"/>
    <mergeCell ref="H560:I560"/>
    <mergeCell ref="C561:D561"/>
    <mergeCell ref="E561:F561"/>
    <mergeCell ref="H561:I561"/>
    <mergeCell ref="C558:D558"/>
    <mergeCell ref="E558:F558"/>
    <mergeCell ref="H558:I558"/>
    <mergeCell ref="C559:D559"/>
    <mergeCell ref="E559:F559"/>
    <mergeCell ref="H559:I559"/>
    <mergeCell ref="C556:D556"/>
    <mergeCell ref="E556:F556"/>
    <mergeCell ref="H556:I556"/>
    <mergeCell ref="C557:D557"/>
    <mergeCell ref="E557:F557"/>
    <mergeCell ref="H557:I557"/>
    <mergeCell ref="C554:D554"/>
    <mergeCell ref="E554:F554"/>
    <mergeCell ref="H554:I554"/>
    <mergeCell ref="C555:D555"/>
    <mergeCell ref="E555:F555"/>
    <mergeCell ref="H555:I555"/>
    <mergeCell ref="A549:I549"/>
    <mergeCell ref="A550:I550"/>
    <mergeCell ref="A551:I551"/>
    <mergeCell ref="A552:B553"/>
    <mergeCell ref="C552:D553"/>
    <mergeCell ref="E552:F553"/>
    <mergeCell ref="H552:I552"/>
    <mergeCell ref="H553:I553"/>
    <mergeCell ref="E540:F540"/>
    <mergeCell ref="E541:F541"/>
    <mergeCell ref="E542:F542"/>
    <mergeCell ref="A544:I544"/>
    <mergeCell ref="A545:I545"/>
    <mergeCell ref="A546:I546"/>
    <mergeCell ref="A538:B538"/>
    <mergeCell ref="C538:D538"/>
    <mergeCell ref="E538:F538"/>
    <mergeCell ref="H538:I538"/>
    <mergeCell ref="A539:B539"/>
    <mergeCell ref="C539:D539"/>
    <mergeCell ref="E539:F539"/>
    <mergeCell ref="H539:I539"/>
    <mergeCell ref="C536:D536"/>
    <mergeCell ref="E536:F536"/>
    <mergeCell ref="H536:I536"/>
    <mergeCell ref="A537:B537"/>
    <mergeCell ref="C537:D537"/>
    <mergeCell ref="E537:F537"/>
    <mergeCell ref="H537:I537"/>
    <mergeCell ref="C534:D534"/>
    <mergeCell ref="E534:F534"/>
    <mergeCell ref="H534:I534"/>
    <mergeCell ref="C535:D535"/>
    <mergeCell ref="E535:F535"/>
    <mergeCell ref="H535:I535"/>
    <mergeCell ref="C532:D532"/>
    <mergeCell ref="E532:F532"/>
    <mergeCell ref="H532:I532"/>
    <mergeCell ref="C533:D533"/>
    <mergeCell ref="E533:F533"/>
    <mergeCell ref="H533:I533"/>
    <mergeCell ref="C530:D530"/>
    <mergeCell ref="E530:F530"/>
    <mergeCell ref="H530:I530"/>
    <mergeCell ref="C531:D531"/>
    <mergeCell ref="E531:F531"/>
    <mergeCell ref="H531:I531"/>
    <mergeCell ref="C528:D528"/>
    <mergeCell ref="E528:F528"/>
    <mergeCell ref="H528:I528"/>
    <mergeCell ref="C529:D529"/>
    <mergeCell ref="E529:F529"/>
    <mergeCell ref="H529:I529"/>
    <mergeCell ref="C526:D526"/>
    <mergeCell ref="E526:F526"/>
    <mergeCell ref="H526:I526"/>
    <mergeCell ref="C527:D527"/>
    <mergeCell ref="E527:F527"/>
    <mergeCell ref="H527:I527"/>
    <mergeCell ref="C524:D524"/>
    <mergeCell ref="E524:F524"/>
    <mergeCell ref="H524:I524"/>
    <mergeCell ref="C525:D525"/>
    <mergeCell ref="E525:F525"/>
    <mergeCell ref="H525:I525"/>
    <mergeCell ref="C522:D522"/>
    <mergeCell ref="E522:F522"/>
    <mergeCell ref="H522:I522"/>
    <mergeCell ref="C523:D523"/>
    <mergeCell ref="E523:F523"/>
    <mergeCell ref="H523:I523"/>
    <mergeCell ref="E515:F515"/>
    <mergeCell ref="E516:F516"/>
    <mergeCell ref="E517:F517"/>
    <mergeCell ref="C519:D520"/>
    <mergeCell ref="E519:F520"/>
    <mergeCell ref="H519:I519"/>
    <mergeCell ref="H520:I520"/>
    <mergeCell ref="C513:D513"/>
    <mergeCell ref="E513:F513"/>
    <mergeCell ref="H513:I513"/>
    <mergeCell ref="C514:D514"/>
    <mergeCell ref="E514:F514"/>
    <mergeCell ref="H514:I514"/>
    <mergeCell ref="C511:D511"/>
    <mergeCell ref="E511:F511"/>
    <mergeCell ref="H511:I511"/>
    <mergeCell ref="C512:D512"/>
    <mergeCell ref="E512:F512"/>
    <mergeCell ref="H512:I512"/>
    <mergeCell ref="C509:D509"/>
    <mergeCell ref="E509:F509"/>
    <mergeCell ref="H509:I509"/>
    <mergeCell ref="C510:D510"/>
    <mergeCell ref="E510:F510"/>
    <mergeCell ref="H510:I510"/>
    <mergeCell ref="C507:D507"/>
    <mergeCell ref="E507:F507"/>
    <mergeCell ref="H507:I507"/>
    <mergeCell ref="C508:D508"/>
    <mergeCell ref="E508:F508"/>
    <mergeCell ref="H508:I508"/>
    <mergeCell ref="A504:B505"/>
    <mergeCell ref="C504:D505"/>
    <mergeCell ref="E504:F505"/>
    <mergeCell ref="H504:I504"/>
    <mergeCell ref="H505:I505"/>
    <mergeCell ref="C506:D506"/>
    <mergeCell ref="E506:F506"/>
    <mergeCell ref="H506:I506"/>
    <mergeCell ref="A501:I501"/>
    <mergeCell ref="A502:I502"/>
    <mergeCell ref="E497:F497"/>
    <mergeCell ref="E498:F498"/>
    <mergeCell ref="E499:F499"/>
    <mergeCell ref="A503:I503"/>
    <mergeCell ref="E413:F413"/>
    <mergeCell ref="C420:D420"/>
    <mergeCell ref="E420:F420"/>
    <mergeCell ref="H420:I420"/>
    <mergeCell ref="C421:D421"/>
    <mergeCell ref="E421:F421"/>
    <mergeCell ref="H421:I421"/>
    <mergeCell ref="H418:I418"/>
    <mergeCell ref="H419:I419"/>
    <mergeCell ref="A410:B410"/>
    <mergeCell ref="C410:D410"/>
    <mergeCell ref="E410:F410"/>
    <mergeCell ref="H410:I410"/>
    <mergeCell ref="E411:F411"/>
    <mergeCell ref="E412:F412"/>
    <mergeCell ref="A408:B408"/>
    <mergeCell ref="C408:D408"/>
    <mergeCell ref="E408:F408"/>
    <mergeCell ref="H408:I408"/>
    <mergeCell ref="A409:B409"/>
    <mergeCell ref="C409:D409"/>
    <mergeCell ref="E409:F409"/>
    <mergeCell ref="H409:I409"/>
    <mergeCell ref="C406:D406"/>
    <mergeCell ref="E406:F406"/>
    <mergeCell ref="H406:I406"/>
    <mergeCell ref="C407:D407"/>
    <mergeCell ref="E407:F407"/>
    <mergeCell ref="H407:I407"/>
    <mergeCell ref="C404:D404"/>
    <mergeCell ref="E404:F404"/>
    <mergeCell ref="H404:I404"/>
    <mergeCell ref="C405:D405"/>
    <mergeCell ref="E405:F405"/>
    <mergeCell ref="H405:I405"/>
    <mergeCell ref="C402:D402"/>
    <mergeCell ref="E402:F402"/>
    <mergeCell ref="H402:I402"/>
    <mergeCell ref="C403:D403"/>
    <mergeCell ref="E403:F403"/>
    <mergeCell ref="H403:I403"/>
    <mergeCell ref="C400:D400"/>
    <mergeCell ref="E400:F400"/>
    <mergeCell ref="H400:I400"/>
    <mergeCell ref="C401:D401"/>
    <mergeCell ref="E401:F401"/>
    <mergeCell ref="H401:I401"/>
    <mergeCell ref="C398:D398"/>
    <mergeCell ref="E398:F398"/>
    <mergeCell ref="H398:I398"/>
    <mergeCell ref="C399:D399"/>
    <mergeCell ref="E399:F399"/>
    <mergeCell ref="H399:I399"/>
    <mergeCell ref="C396:D396"/>
    <mergeCell ref="E396:F396"/>
    <mergeCell ref="H396:I396"/>
    <mergeCell ref="C397:D397"/>
    <mergeCell ref="E397:F397"/>
    <mergeCell ref="H397:I397"/>
    <mergeCell ref="C394:D394"/>
    <mergeCell ref="E394:F394"/>
    <mergeCell ref="H394:I394"/>
    <mergeCell ref="C395:D395"/>
    <mergeCell ref="E395:F395"/>
    <mergeCell ref="H395:I395"/>
    <mergeCell ref="C390:D391"/>
    <mergeCell ref="E390:F391"/>
    <mergeCell ref="H390:I390"/>
    <mergeCell ref="H391:I391"/>
    <mergeCell ref="C393:D393"/>
    <mergeCell ref="E393:F393"/>
    <mergeCell ref="H393:I393"/>
    <mergeCell ref="C385:D385"/>
    <mergeCell ref="E385:F385"/>
    <mergeCell ref="H385:I385"/>
    <mergeCell ref="E386:F386"/>
    <mergeCell ref="E387:F387"/>
    <mergeCell ref="E388:F388"/>
    <mergeCell ref="C383:D383"/>
    <mergeCell ref="E383:F383"/>
    <mergeCell ref="H383:I383"/>
    <mergeCell ref="C384:D384"/>
    <mergeCell ref="E384:F384"/>
    <mergeCell ref="H384:I384"/>
    <mergeCell ref="C381:D381"/>
    <mergeCell ref="E381:F381"/>
    <mergeCell ref="H381:I381"/>
    <mergeCell ref="C382:D382"/>
    <mergeCell ref="E382:F382"/>
    <mergeCell ref="H382:I382"/>
    <mergeCell ref="C379:D379"/>
    <mergeCell ref="E379:F379"/>
    <mergeCell ref="H379:I379"/>
    <mergeCell ref="C380:D380"/>
    <mergeCell ref="E380:F380"/>
    <mergeCell ref="H380:I380"/>
    <mergeCell ref="C377:D377"/>
    <mergeCell ref="E377:F377"/>
    <mergeCell ref="H377:I377"/>
    <mergeCell ref="C378:D378"/>
    <mergeCell ref="E378:F378"/>
    <mergeCell ref="H378:I378"/>
    <mergeCell ref="A372:I372"/>
    <mergeCell ref="A373:I373"/>
    <mergeCell ref="A374:I374"/>
    <mergeCell ref="A375:B376"/>
    <mergeCell ref="C375:D376"/>
    <mergeCell ref="E375:F376"/>
    <mergeCell ref="H375:I375"/>
    <mergeCell ref="H376:I376"/>
    <mergeCell ref="A458:I458"/>
    <mergeCell ref="A459:I459"/>
    <mergeCell ref="A460:I460"/>
    <mergeCell ref="A461:B462"/>
    <mergeCell ref="C461:D462"/>
    <mergeCell ref="E461:F462"/>
    <mergeCell ref="H461:I461"/>
    <mergeCell ref="H462:I462"/>
    <mergeCell ref="C463:D463"/>
    <mergeCell ref="E463:F463"/>
    <mergeCell ref="H463:I463"/>
    <mergeCell ref="C464:D464"/>
    <mergeCell ref="E464:F464"/>
    <mergeCell ref="H464:I464"/>
    <mergeCell ref="C465:D465"/>
    <mergeCell ref="E465:F465"/>
    <mergeCell ref="H465:I465"/>
    <mergeCell ref="C466:D466"/>
    <mergeCell ref="E466:F466"/>
    <mergeCell ref="H466:I466"/>
    <mergeCell ref="C467:D467"/>
    <mergeCell ref="E467:F467"/>
    <mergeCell ref="H467:I467"/>
    <mergeCell ref="C468:D468"/>
    <mergeCell ref="E468:F468"/>
    <mergeCell ref="H468:I468"/>
    <mergeCell ref="C471:D471"/>
    <mergeCell ref="E471:F471"/>
    <mergeCell ref="H471:I471"/>
    <mergeCell ref="E472:F472"/>
    <mergeCell ref="C469:D469"/>
    <mergeCell ref="E469:F469"/>
    <mergeCell ref="H469:I469"/>
    <mergeCell ref="C470:D470"/>
    <mergeCell ref="E470:F470"/>
    <mergeCell ref="H470:I470"/>
    <mergeCell ref="H476:I476"/>
    <mergeCell ref="H477:I477"/>
    <mergeCell ref="C479:D479"/>
    <mergeCell ref="E479:F479"/>
    <mergeCell ref="H479:I479"/>
    <mergeCell ref="E473:F473"/>
    <mergeCell ref="E474:F474"/>
    <mergeCell ref="C476:D477"/>
    <mergeCell ref="E476:F477"/>
    <mergeCell ref="C480:D480"/>
    <mergeCell ref="E480:F480"/>
    <mergeCell ref="H480:I480"/>
    <mergeCell ref="C481:D481"/>
    <mergeCell ref="E481:F481"/>
    <mergeCell ref="H481:I481"/>
    <mergeCell ref="C482:D482"/>
    <mergeCell ref="E482:F482"/>
    <mergeCell ref="H482:I482"/>
    <mergeCell ref="C483:D483"/>
    <mergeCell ref="E483:F483"/>
    <mergeCell ref="H483:I483"/>
    <mergeCell ref="C484:D484"/>
    <mergeCell ref="E484:F484"/>
    <mergeCell ref="H484:I484"/>
    <mergeCell ref="C485:D485"/>
    <mergeCell ref="E485:F485"/>
    <mergeCell ref="H485:I485"/>
    <mergeCell ref="C486:D486"/>
    <mergeCell ref="E486:F486"/>
    <mergeCell ref="H486:I486"/>
    <mergeCell ref="C487:D487"/>
    <mergeCell ref="E487:F487"/>
    <mergeCell ref="H487:I487"/>
    <mergeCell ref="C488:D488"/>
    <mergeCell ref="E488:F488"/>
    <mergeCell ref="H488:I488"/>
    <mergeCell ref="C489:D489"/>
    <mergeCell ref="E489:F489"/>
    <mergeCell ref="H489:I489"/>
    <mergeCell ref="C490:D490"/>
    <mergeCell ref="E490:F490"/>
    <mergeCell ref="H490:I490"/>
    <mergeCell ref="C491:D491"/>
    <mergeCell ref="E491:F491"/>
    <mergeCell ref="H491:I491"/>
    <mergeCell ref="A494:B494"/>
    <mergeCell ref="C494:D494"/>
    <mergeCell ref="E494:F494"/>
    <mergeCell ref="H494:I494"/>
    <mergeCell ref="C492:D492"/>
    <mergeCell ref="E492:F492"/>
    <mergeCell ref="H492:I492"/>
    <mergeCell ref="C493:D493"/>
    <mergeCell ref="E493:F493"/>
    <mergeCell ref="H493:I493"/>
    <mergeCell ref="A496:B496"/>
    <mergeCell ref="C496:D496"/>
    <mergeCell ref="E496:F496"/>
    <mergeCell ref="H496:I496"/>
    <mergeCell ref="A495:B495"/>
    <mergeCell ref="C495:D495"/>
    <mergeCell ref="E495:F495"/>
    <mergeCell ref="H495:I495"/>
    <mergeCell ref="A47:B47"/>
    <mergeCell ref="A48:B48"/>
    <mergeCell ref="F46:I46"/>
    <mergeCell ref="F47:I47"/>
    <mergeCell ref="F48:I48"/>
    <mergeCell ref="C46:E46"/>
    <mergeCell ref="C47:E47"/>
    <mergeCell ref="C48:E48"/>
    <mergeCell ref="A46:B46"/>
  </mergeCells>
  <printOptions/>
  <pageMargins left="0.3937007874015748" right="0.2362204724409449" top="0.2755905511811024" bottom="0.07874015748031496" header="0.15748031496062992" footer="0.1968503937007874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60.140625" style="0" customWidth="1"/>
    <col min="2" max="2" width="13.140625" style="0" customWidth="1"/>
    <col min="3" max="3" width="4.421875" style="0" customWidth="1"/>
    <col min="4" max="5" width="14.57421875" style="0" customWidth="1"/>
  </cols>
  <sheetData>
    <row r="1" spans="1:5" s="131" customFormat="1" ht="22.5">
      <c r="A1" s="261" t="s">
        <v>354</v>
      </c>
      <c r="B1" s="261"/>
      <c r="C1" s="261"/>
      <c r="D1" s="261"/>
      <c r="E1" s="187"/>
    </row>
    <row r="2" spans="1:5" s="131" customFormat="1" ht="23.25">
      <c r="A2" s="262" t="s">
        <v>268</v>
      </c>
      <c r="B2" s="262"/>
      <c r="C2" s="262"/>
      <c r="D2" s="262"/>
      <c r="E2" s="188"/>
    </row>
    <row r="3" spans="1:5" s="131" customFormat="1" ht="23.25">
      <c r="A3" s="263" t="s">
        <v>341</v>
      </c>
      <c r="B3" s="263"/>
      <c r="C3" s="263"/>
      <c r="D3" s="263"/>
      <c r="E3" s="186"/>
    </row>
    <row r="4" spans="1:5" s="131" customFormat="1" ht="23.25">
      <c r="A4" s="263" t="s">
        <v>355</v>
      </c>
      <c r="B4" s="263"/>
      <c r="C4" s="263"/>
      <c r="D4" s="263"/>
      <c r="E4" s="186"/>
    </row>
    <row r="5" spans="1:5" s="131" customFormat="1" ht="23.25">
      <c r="A5" s="130"/>
      <c r="B5" s="130"/>
      <c r="C5" s="130"/>
      <c r="D5" s="130"/>
      <c r="E5" s="130"/>
    </row>
    <row r="6" spans="1:5" s="131" customFormat="1" ht="23.25">
      <c r="A6" s="129" t="s">
        <v>356</v>
      </c>
      <c r="B6" s="130"/>
      <c r="C6" s="130"/>
      <c r="D6" s="129">
        <v>17741875.35</v>
      </c>
      <c r="E6" s="129"/>
    </row>
    <row r="7" spans="1:5" s="131" customFormat="1" ht="23.25">
      <c r="A7" s="132" t="s">
        <v>334</v>
      </c>
      <c r="B7" s="130"/>
      <c r="C7" s="130"/>
      <c r="D7" s="129">
        <v>17032527.63</v>
      </c>
      <c r="E7" s="129"/>
    </row>
    <row r="8" spans="1:5" s="131" customFormat="1" ht="23.25">
      <c r="A8" s="130" t="s">
        <v>335</v>
      </c>
      <c r="B8" s="130"/>
      <c r="C8" s="130"/>
      <c r="D8" s="129">
        <v>7280</v>
      </c>
      <c r="E8" s="129"/>
    </row>
    <row r="9" spans="1:5" s="131" customFormat="1" ht="23.25">
      <c r="A9" s="130" t="s">
        <v>336</v>
      </c>
      <c r="B9" s="130"/>
      <c r="C9" s="130"/>
      <c r="D9" s="129"/>
      <c r="E9" s="129"/>
    </row>
    <row r="10" spans="1:5" s="131" customFormat="1" ht="23.25">
      <c r="A10" s="130" t="s">
        <v>361</v>
      </c>
      <c r="B10" s="130"/>
      <c r="C10" s="130"/>
      <c r="D10" s="129">
        <v>6000</v>
      </c>
      <c r="E10" s="129"/>
    </row>
    <row r="11" spans="1:5" s="131" customFormat="1" ht="23.25">
      <c r="A11" s="130" t="s">
        <v>365</v>
      </c>
      <c r="B11" s="130"/>
      <c r="C11" s="130"/>
      <c r="D11" s="129"/>
      <c r="E11" s="129"/>
    </row>
    <row r="12" spans="1:5" s="131" customFormat="1" ht="23.25">
      <c r="A12" s="130" t="s">
        <v>357</v>
      </c>
      <c r="B12" s="130">
        <v>570720</v>
      </c>
      <c r="C12" s="130"/>
      <c r="D12" s="129"/>
      <c r="E12" s="129"/>
    </row>
    <row r="13" spans="1:5" s="131" customFormat="1" ht="23.25">
      <c r="A13" s="130" t="s">
        <v>358</v>
      </c>
      <c r="B13" s="130">
        <v>12000</v>
      </c>
      <c r="C13" s="130"/>
      <c r="D13" s="129"/>
      <c r="E13" s="129"/>
    </row>
    <row r="14" spans="1:5" s="131" customFormat="1" ht="23.25">
      <c r="A14" s="130" t="s">
        <v>360</v>
      </c>
      <c r="B14" s="130">
        <v>1055.17</v>
      </c>
      <c r="C14" s="130"/>
      <c r="D14" s="129"/>
      <c r="E14" s="129"/>
    </row>
    <row r="15" spans="1:5" s="131" customFormat="1" ht="23.25">
      <c r="A15" s="130" t="s">
        <v>366</v>
      </c>
      <c r="B15" s="130">
        <v>37400</v>
      </c>
      <c r="C15" s="130"/>
      <c r="D15" s="129"/>
      <c r="E15" s="129"/>
    </row>
    <row r="16" spans="1:5" s="131" customFormat="1" ht="23.25">
      <c r="A16" s="138" t="s">
        <v>367</v>
      </c>
      <c r="B16" s="130">
        <v>25000</v>
      </c>
      <c r="C16" s="130"/>
      <c r="D16" s="129"/>
      <c r="E16" s="129"/>
    </row>
    <row r="17" spans="1:5" s="131" customFormat="1" ht="23.25">
      <c r="A17" s="100" t="s">
        <v>368</v>
      </c>
      <c r="B17" s="136">
        <v>8000</v>
      </c>
      <c r="C17" s="130"/>
      <c r="D17" s="129">
        <f>SUM(B12:B17)</f>
        <v>654175.17</v>
      </c>
      <c r="E17" s="129"/>
    </row>
    <row r="18" spans="1:5" s="131" customFormat="1" ht="23.25">
      <c r="A18" s="130"/>
      <c r="B18" s="130"/>
      <c r="C18" s="130"/>
      <c r="D18" s="129"/>
      <c r="E18" s="129"/>
    </row>
    <row r="19" spans="1:5" s="131" customFormat="1" ht="23.25">
      <c r="A19" s="132" t="s">
        <v>359</v>
      </c>
      <c r="B19" s="133">
        <v>6599000</v>
      </c>
      <c r="C19" s="133"/>
      <c r="D19" s="130"/>
      <c r="E19" s="130"/>
    </row>
    <row r="20" spans="1:5" s="131" customFormat="1" ht="23.25">
      <c r="A20" s="130" t="s">
        <v>342</v>
      </c>
      <c r="B20" s="133">
        <v>4258131.91</v>
      </c>
      <c r="C20" s="133"/>
      <c r="D20" s="130"/>
      <c r="E20" s="130"/>
    </row>
    <row r="21" spans="1:5" s="131" customFormat="1" ht="23.25">
      <c r="A21" s="130" t="s">
        <v>362</v>
      </c>
      <c r="B21" s="133">
        <v>6000</v>
      </c>
      <c r="C21" s="133"/>
      <c r="D21" s="130"/>
      <c r="E21" s="130"/>
    </row>
    <row r="22" spans="1:5" s="131" customFormat="1" ht="23.25">
      <c r="A22" s="130" t="s">
        <v>335</v>
      </c>
      <c r="B22" s="139">
        <v>9073</v>
      </c>
      <c r="C22" s="133"/>
      <c r="D22" s="134">
        <f>SUM(B19:B22)</f>
        <v>10872204.91</v>
      </c>
      <c r="E22" s="191"/>
    </row>
    <row r="23" spans="1:5" s="131" customFormat="1" ht="24" thickBot="1">
      <c r="A23" s="130"/>
      <c r="B23" s="133"/>
      <c r="C23" s="133"/>
      <c r="D23" s="135">
        <f>SUM(D6+D7+D8+D10+D14+D17-D22)</f>
        <v>24569653.240000006</v>
      </c>
      <c r="E23" s="129"/>
    </row>
    <row r="24" spans="1:5" s="131" customFormat="1" ht="24" thickTop="1">
      <c r="A24" s="130"/>
      <c r="B24" s="130"/>
      <c r="C24" s="130"/>
      <c r="D24" s="130"/>
      <c r="E24" s="130"/>
    </row>
    <row r="25" spans="1:5" s="131" customFormat="1" ht="23.25">
      <c r="A25" s="130"/>
      <c r="B25" s="130"/>
      <c r="C25" s="130"/>
      <c r="D25" s="130"/>
      <c r="E25" s="130"/>
    </row>
    <row r="26" spans="1:5" s="131" customFormat="1" ht="22.5">
      <c r="A26" s="264" t="s">
        <v>418</v>
      </c>
      <c r="B26" s="264"/>
      <c r="C26" s="264"/>
      <c r="D26" s="264"/>
      <c r="E26" s="190"/>
    </row>
    <row r="27" spans="1:5" s="131" customFormat="1" ht="22.5">
      <c r="A27" s="214" t="s">
        <v>419</v>
      </c>
      <c r="B27" s="214"/>
      <c r="C27" s="214"/>
      <c r="D27" s="214"/>
      <c r="E27" s="189"/>
    </row>
    <row r="28" spans="1:5" s="131" customFormat="1" ht="22.5">
      <c r="A28" s="214" t="s">
        <v>420</v>
      </c>
      <c r="B28" s="214"/>
      <c r="C28" s="214"/>
      <c r="D28" s="214"/>
      <c r="E28" s="189"/>
    </row>
    <row r="29" spans="1:5" s="131" customFormat="1" ht="23.25">
      <c r="A29" s="130"/>
      <c r="B29" s="130"/>
      <c r="C29" s="130"/>
      <c r="D29" s="130"/>
      <c r="E29" s="130"/>
    </row>
    <row r="30" spans="1:5" s="131" customFormat="1" ht="23.25">
      <c r="A30" s="130"/>
      <c r="B30" s="130"/>
      <c r="C30" s="130"/>
      <c r="D30" s="130"/>
      <c r="E30" s="130"/>
    </row>
  </sheetData>
  <sheetProtection/>
  <mergeCells count="7">
    <mergeCell ref="A1:D1"/>
    <mergeCell ref="A2:D2"/>
    <mergeCell ref="A3:D3"/>
    <mergeCell ref="A4:D4"/>
    <mergeCell ref="A28:D28"/>
    <mergeCell ref="A26:D26"/>
    <mergeCell ref="A27:D27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48.00390625" style="0" customWidth="1"/>
    <col min="2" max="2" width="14.57421875" style="0" customWidth="1"/>
    <col min="3" max="3" width="14.00390625" style="0" customWidth="1"/>
    <col min="4" max="4" width="40.57421875" style="0" customWidth="1"/>
    <col min="5" max="5" width="14.8515625" style="0" customWidth="1"/>
    <col min="6" max="6" width="15.140625" style="0" customWidth="1"/>
    <col min="7" max="7" width="24.7109375" style="5" customWidth="1"/>
  </cols>
  <sheetData>
    <row r="1" spans="1:6" ht="26.25">
      <c r="A1" s="265" t="s">
        <v>221</v>
      </c>
      <c r="B1" s="265"/>
      <c r="C1" s="265"/>
      <c r="D1" s="265"/>
      <c r="E1" s="265"/>
      <c r="F1" s="265"/>
    </row>
    <row r="2" spans="1:6" ht="26.25">
      <c r="A2" s="265" t="s">
        <v>2</v>
      </c>
      <c r="B2" s="265"/>
      <c r="C2" s="265"/>
      <c r="D2" s="265"/>
      <c r="E2" s="265"/>
      <c r="F2" s="265"/>
    </row>
    <row r="3" spans="1:6" ht="26.25">
      <c r="A3" s="265" t="s">
        <v>340</v>
      </c>
      <c r="B3" s="265"/>
      <c r="C3" s="265"/>
      <c r="D3" s="265"/>
      <c r="E3" s="265"/>
      <c r="F3" s="265"/>
    </row>
    <row r="4" spans="1:6" ht="21">
      <c r="A4" s="84"/>
      <c r="B4" s="84"/>
      <c r="C4" s="84"/>
      <c r="D4" s="84"/>
      <c r="E4" s="84"/>
      <c r="F4" s="84"/>
    </row>
    <row r="5" spans="1:6" ht="23.25">
      <c r="A5" s="85" t="s">
        <v>3</v>
      </c>
      <c r="B5" s="86"/>
      <c r="C5" s="86"/>
      <c r="D5" s="85" t="s">
        <v>4</v>
      </c>
      <c r="E5" s="86"/>
      <c r="F5" s="86"/>
    </row>
    <row r="6" spans="1:6" ht="24" thickBot="1">
      <c r="A6" s="87" t="s">
        <v>347</v>
      </c>
      <c r="B6" s="87"/>
      <c r="C6" s="88">
        <v>32658041.3</v>
      </c>
      <c r="D6" s="87" t="s">
        <v>348</v>
      </c>
      <c r="E6" s="87"/>
      <c r="F6" s="88">
        <v>32658041.3</v>
      </c>
    </row>
    <row r="7" spans="1:6" ht="24" thickTop="1">
      <c r="A7" s="87" t="s">
        <v>352</v>
      </c>
      <c r="B7" s="87"/>
      <c r="C7" s="89">
        <v>630000</v>
      </c>
      <c r="D7" s="87" t="s">
        <v>349</v>
      </c>
      <c r="E7" s="89"/>
      <c r="F7" s="89">
        <v>160000</v>
      </c>
    </row>
    <row r="8" spans="1:6" ht="23.25">
      <c r="A8" s="87" t="s">
        <v>279</v>
      </c>
      <c r="B8" s="87"/>
      <c r="C8" s="89">
        <v>7280</v>
      </c>
      <c r="D8" s="87" t="s">
        <v>34</v>
      </c>
      <c r="E8" s="89"/>
      <c r="F8" s="89">
        <v>1819845</v>
      </c>
    </row>
    <row r="9" spans="1:6" ht="23.25">
      <c r="A9" s="87" t="s">
        <v>277</v>
      </c>
      <c r="B9" s="87"/>
      <c r="C9" s="89">
        <v>74500</v>
      </c>
      <c r="D9" s="87" t="s">
        <v>350</v>
      </c>
      <c r="E9" s="89"/>
      <c r="F9" s="89">
        <v>1017354.17</v>
      </c>
    </row>
    <row r="10" spans="1:6" ht="23.25">
      <c r="A10" s="87"/>
      <c r="B10" s="87"/>
      <c r="C10" s="89"/>
      <c r="D10" s="87" t="s">
        <v>222</v>
      </c>
      <c r="E10" s="89"/>
      <c r="F10" s="89">
        <v>900000</v>
      </c>
    </row>
    <row r="11" spans="1:6" ht="23.25">
      <c r="A11" s="87" t="s">
        <v>346</v>
      </c>
      <c r="B11" s="87"/>
      <c r="C11" s="89"/>
      <c r="D11" s="87" t="s">
        <v>315</v>
      </c>
      <c r="E11" s="89"/>
      <c r="F11" s="89">
        <v>24733.31</v>
      </c>
    </row>
    <row r="12" spans="1:6" ht="23.25">
      <c r="A12" s="87" t="s">
        <v>333</v>
      </c>
      <c r="B12" s="89">
        <v>68050</v>
      </c>
      <c r="C12" s="89"/>
      <c r="D12" s="87" t="s">
        <v>32</v>
      </c>
      <c r="E12" s="89"/>
      <c r="F12" s="89">
        <v>59500</v>
      </c>
    </row>
    <row r="13" spans="1:6" ht="23.25">
      <c r="A13" s="127" t="s">
        <v>343</v>
      </c>
      <c r="B13" s="89">
        <v>2761478.17</v>
      </c>
      <c r="C13" s="89"/>
      <c r="D13" s="87" t="s">
        <v>285</v>
      </c>
      <c r="E13" s="89"/>
      <c r="F13" s="89">
        <v>27339741.85</v>
      </c>
    </row>
    <row r="14" spans="1:6" ht="23.25">
      <c r="A14" s="127" t="s">
        <v>345</v>
      </c>
      <c r="B14" s="89">
        <v>294733.31</v>
      </c>
      <c r="C14" s="89"/>
      <c r="D14" s="87" t="s">
        <v>353</v>
      </c>
      <c r="E14" s="89">
        <v>17741875.35</v>
      </c>
      <c r="F14" s="89"/>
    </row>
    <row r="15" spans="1:6" ht="23.25">
      <c r="A15" s="140" t="s">
        <v>344</v>
      </c>
      <c r="B15" s="143">
        <v>52054786.09</v>
      </c>
      <c r="C15" s="142">
        <f>SUM(B12:B15)</f>
        <v>55179047.57</v>
      </c>
      <c r="D15" s="90" t="s">
        <v>334</v>
      </c>
      <c r="E15" s="89">
        <v>17032527.63</v>
      </c>
      <c r="F15" s="89"/>
    </row>
    <row r="16" spans="1:6" ht="23.25">
      <c r="A16" s="87"/>
      <c r="B16" s="89"/>
      <c r="C16" s="89"/>
      <c r="D16" s="87" t="s">
        <v>335</v>
      </c>
      <c r="E16" s="89">
        <v>7280</v>
      </c>
      <c r="F16" s="89"/>
    </row>
    <row r="17" spans="1:6" ht="23.25">
      <c r="A17" s="127"/>
      <c r="B17" s="89"/>
      <c r="C17" s="89"/>
      <c r="D17" s="87" t="s">
        <v>365</v>
      </c>
      <c r="E17" s="89">
        <v>654175.17</v>
      </c>
      <c r="F17" s="89"/>
    </row>
    <row r="18" spans="1:6" ht="23.25">
      <c r="A18" s="127"/>
      <c r="B18" s="89"/>
      <c r="C18" s="89"/>
      <c r="D18" s="87" t="s">
        <v>363</v>
      </c>
      <c r="E18" s="89">
        <v>6000</v>
      </c>
      <c r="F18" s="89"/>
    </row>
    <row r="19" spans="1:6" ht="23.25">
      <c r="A19" s="140"/>
      <c r="B19" s="142"/>
      <c r="C19" s="142"/>
      <c r="D19" s="141" t="s">
        <v>337</v>
      </c>
      <c r="E19" s="89">
        <v>6599000</v>
      </c>
      <c r="F19" s="89"/>
    </row>
    <row r="20" spans="1:6" ht="23.25">
      <c r="A20" s="87"/>
      <c r="B20" s="89"/>
      <c r="C20" s="89"/>
      <c r="D20" s="87" t="s">
        <v>335</v>
      </c>
      <c r="E20" s="89">
        <v>9073</v>
      </c>
      <c r="F20" s="89"/>
    </row>
    <row r="21" spans="1:6" ht="23.25">
      <c r="A21" s="87"/>
      <c r="B21" s="89"/>
      <c r="C21" s="89"/>
      <c r="D21" s="87" t="s">
        <v>362</v>
      </c>
      <c r="E21" s="89">
        <v>6000</v>
      </c>
      <c r="F21" s="89"/>
    </row>
    <row r="22" spans="1:6" ht="23.25">
      <c r="A22" s="87"/>
      <c r="B22" s="89"/>
      <c r="C22" s="89"/>
      <c r="D22" s="87" t="s">
        <v>338</v>
      </c>
      <c r="E22" s="89">
        <v>4258131.91</v>
      </c>
      <c r="F22" s="89"/>
    </row>
    <row r="23" spans="1:6" ht="23.25">
      <c r="A23" s="87"/>
      <c r="B23" s="89"/>
      <c r="C23" s="89"/>
      <c r="D23" s="87" t="s">
        <v>364</v>
      </c>
      <c r="E23" s="89"/>
      <c r="F23" s="89">
        <f>SUM(E14+E15+E16+E17+E18-E19-E20-E21-E22)</f>
        <v>24569653.240000006</v>
      </c>
    </row>
    <row r="24" spans="1:6" ht="23.25">
      <c r="A24" s="87"/>
      <c r="B24" s="89"/>
      <c r="C24" s="89"/>
      <c r="D24" s="91"/>
      <c r="E24" s="92"/>
      <c r="F24" s="89"/>
    </row>
    <row r="25" spans="1:6" ht="24" thickBot="1">
      <c r="A25" s="93"/>
      <c r="B25" s="94"/>
      <c r="C25" s="95">
        <f>SUM(C7:C19)</f>
        <v>55890827.57</v>
      </c>
      <c r="D25" s="96"/>
      <c r="E25" s="97"/>
      <c r="F25" s="95">
        <f>SUM(F7:F24)</f>
        <v>55890827.57000001</v>
      </c>
    </row>
    <row r="26" spans="1:6" ht="24" thickTop="1">
      <c r="A26" s="98"/>
      <c r="B26" s="98"/>
      <c r="C26" s="99"/>
      <c r="D26" s="98"/>
      <c r="E26" s="98"/>
      <c r="F26" s="98"/>
    </row>
    <row r="27" spans="1:6" ht="23.25">
      <c r="A27" s="84" t="s">
        <v>375</v>
      </c>
      <c r="B27" s="266" t="s">
        <v>369</v>
      </c>
      <c r="C27" s="266"/>
      <c r="D27" s="98"/>
      <c r="E27" s="266" t="s">
        <v>339</v>
      </c>
      <c r="F27" s="266"/>
    </row>
    <row r="28" spans="1:6" ht="21.75" customHeight="1">
      <c r="A28" s="84" t="s">
        <v>374</v>
      </c>
      <c r="B28" s="266" t="s">
        <v>372</v>
      </c>
      <c r="C28" s="266"/>
      <c r="D28" s="84"/>
      <c r="E28" s="266" t="s">
        <v>370</v>
      </c>
      <c r="F28" s="266"/>
    </row>
    <row r="29" spans="1:6" ht="21.75">
      <c r="A29" s="128" t="s">
        <v>376</v>
      </c>
      <c r="B29" s="266" t="s">
        <v>373</v>
      </c>
      <c r="C29" s="266"/>
      <c r="D29" s="84"/>
      <c r="E29" s="266" t="s">
        <v>371</v>
      </c>
      <c r="F29" s="266"/>
    </row>
    <row r="30" spans="1:6" ht="21.75">
      <c r="A30" s="83"/>
      <c r="B30" s="83"/>
      <c r="C30" s="83"/>
      <c r="D30" s="84"/>
      <c r="E30" s="83"/>
      <c r="F30" s="83"/>
    </row>
  </sheetData>
  <sheetProtection/>
  <mergeCells count="9">
    <mergeCell ref="A2:F2"/>
    <mergeCell ref="A3:F3"/>
    <mergeCell ref="A1:F1"/>
    <mergeCell ref="E28:F28"/>
    <mergeCell ref="E29:F29"/>
    <mergeCell ref="E27:F27"/>
    <mergeCell ref="B27:C27"/>
    <mergeCell ref="B28:C28"/>
    <mergeCell ref="B29:C29"/>
  </mergeCells>
  <printOptions horizontalCentered="1" verticalCentered="1"/>
  <pageMargins left="0.5118110236220472" right="0.31496062992125984" top="0.35433070866141736" bottom="0.35433070866141736" header="0.11811023622047245" footer="0.11811023622047245"/>
  <pageSetup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9.421875" style="0" customWidth="1"/>
    <col min="2" max="2" width="9.00390625" style="0" customWidth="1"/>
    <col min="3" max="3" width="17.00390625" style="0" customWidth="1"/>
    <col min="4" max="4" width="15.421875" style="0" customWidth="1"/>
    <col min="5" max="5" width="15.7109375" style="0" customWidth="1"/>
  </cols>
  <sheetData>
    <row r="1" spans="1:5" ht="43.5" customHeight="1">
      <c r="A1" s="267" t="s">
        <v>392</v>
      </c>
      <c r="B1" s="267"/>
      <c r="C1" s="267"/>
      <c r="D1" s="267"/>
      <c r="E1" s="267"/>
    </row>
    <row r="2" spans="1:5" ht="26.25">
      <c r="A2" s="268" t="s">
        <v>394</v>
      </c>
      <c r="B2" s="268"/>
      <c r="C2" s="268"/>
      <c r="D2" s="268"/>
      <c r="E2" s="268"/>
    </row>
    <row r="3" spans="1:5" ht="26.25">
      <c r="A3" s="267" t="s">
        <v>391</v>
      </c>
      <c r="B3" s="267"/>
      <c r="C3" s="267"/>
      <c r="D3" s="267"/>
      <c r="E3" s="267"/>
    </row>
    <row r="4" spans="1:5" ht="25.5" customHeight="1">
      <c r="A4" s="6"/>
      <c r="B4" s="7" t="s">
        <v>72</v>
      </c>
      <c r="C4" s="8" t="s">
        <v>45</v>
      </c>
      <c r="D4" s="8" t="s">
        <v>131</v>
      </c>
      <c r="E4" s="9" t="s">
        <v>393</v>
      </c>
    </row>
    <row r="5" spans="1:5" ht="30" customHeight="1">
      <c r="A5" s="10" t="s">
        <v>73</v>
      </c>
      <c r="B5" s="11"/>
      <c r="C5" s="12"/>
      <c r="D5" s="12"/>
      <c r="E5" s="12"/>
    </row>
    <row r="6" spans="1:4" ht="27.75" customHeight="1">
      <c r="A6" s="10" t="s">
        <v>74</v>
      </c>
      <c r="B6" s="13" t="s">
        <v>47</v>
      </c>
      <c r="C6" s="12"/>
      <c r="D6" s="12"/>
    </row>
    <row r="7" spans="1:5" ht="21.75">
      <c r="A7" s="14" t="s">
        <v>75</v>
      </c>
      <c r="B7" s="13" t="s">
        <v>76</v>
      </c>
      <c r="C7" s="15">
        <v>1537839.35</v>
      </c>
      <c r="D7" s="15">
        <v>1625804.5</v>
      </c>
      <c r="E7" s="15">
        <f>SUM(D7-C7)</f>
        <v>87965.1499999999</v>
      </c>
    </row>
    <row r="8" spans="1:5" ht="21.75">
      <c r="A8" s="14" t="s">
        <v>77</v>
      </c>
      <c r="B8" s="13" t="s">
        <v>78</v>
      </c>
      <c r="C8" s="15">
        <v>30435.33</v>
      </c>
      <c r="D8" s="15">
        <v>41654.67</v>
      </c>
      <c r="E8" s="15">
        <f>SUM(D8-C8)</f>
        <v>11219.339999999997</v>
      </c>
    </row>
    <row r="9" spans="1:5" ht="21.75">
      <c r="A9" s="14" t="s">
        <v>79</v>
      </c>
      <c r="B9" s="13" t="s">
        <v>80</v>
      </c>
      <c r="C9" s="15">
        <v>356566</v>
      </c>
      <c r="D9" s="15">
        <v>376048</v>
      </c>
      <c r="E9" s="15">
        <f>SUM(D9-C9)</f>
        <v>19482</v>
      </c>
    </row>
    <row r="10" spans="1:5" ht="21.75">
      <c r="A10" s="14" t="s">
        <v>81</v>
      </c>
      <c r="B10" s="13" t="s">
        <v>82</v>
      </c>
      <c r="C10" s="15">
        <v>831743</v>
      </c>
      <c r="D10" s="15">
        <v>1246162</v>
      </c>
      <c r="E10" s="15">
        <f>SUM(D10-C10)</f>
        <v>414419</v>
      </c>
    </row>
    <row r="11" spans="1:5" ht="21.75">
      <c r="A11" s="14" t="s">
        <v>83</v>
      </c>
      <c r="B11" s="13" t="s">
        <v>84</v>
      </c>
      <c r="C11" s="15"/>
      <c r="D11" s="15"/>
      <c r="E11" s="15">
        <f>SUM(D11-C11)</f>
        <v>0</v>
      </c>
    </row>
    <row r="12" spans="1:5" ht="21.75">
      <c r="A12" s="14" t="s">
        <v>85</v>
      </c>
      <c r="B12" s="13" t="s">
        <v>86</v>
      </c>
      <c r="C12" s="15"/>
      <c r="D12" s="15"/>
      <c r="E12" s="15"/>
    </row>
    <row r="13" spans="1:5" ht="24" customHeight="1">
      <c r="A13" s="10" t="s">
        <v>87</v>
      </c>
      <c r="B13" s="12"/>
      <c r="C13" s="16">
        <f>SUM(C7:C12)</f>
        <v>2756583.68</v>
      </c>
      <c r="D13" s="16">
        <f>SUM(D7:D12)</f>
        <v>3289669.17</v>
      </c>
      <c r="E13" s="16">
        <f>SUM(E7:E12)</f>
        <v>533085.4899999999</v>
      </c>
    </row>
    <row r="14" spans="1:5" ht="21.75">
      <c r="A14" s="10" t="s">
        <v>88</v>
      </c>
      <c r="B14" s="13" t="s">
        <v>48</v>
      </c>
      <c r="C14" s="15"/>
      <c r="D14" s="15"/>
      <c r="E14" s="15"/>
    </row>
    <row r="15" spans="1:5" ht="21.75">
      <c r="A15" s="14" t="s">
        <v>89</v>
      </c>
      <c r="B15" s="13" t="s">
        <v>90</v>
      </c>
      <c r="C15" s="15"/>
      <c r="D15" s="15"/>
      <c r="E15" s="15"/>
    </row>
    <row r="16" spans="1:5" ht="21.75">
      <c r="A16" s="14" t="s">
        <v>91</v>
      </c>
      <c r="B16" s="13" t="s">
        <v>92</v>
      </c>
      <c r="C16" s="15"/>
      <c r="D16" s="15"/>
      <c r="E16" s="15"/>
    </row>
    <row r="17" spans="1:5" ht="21.75">
      <c r="A17" s="14" t="s">
        <v>93</v>
      </c>
      <c r="B17" s="13" t="s">
        <v>94</v>
      </c>
      <c r="C17" s="15"/>
      <c r="D17" s="15"/>
      <c r="E17" s="15"/>
    </row>
    <row r="18" spans="1:5" ht="21.75">
      <c r="A18" s="14" t="s">
        <v>95</v>
      </c>
      <c r="B18" s="13" t="s">
        <v>96</v>
      </c>
      <c r="C18" s="15"/>
      <c r="D18" s="15"/>
      <c r="E18" s="15"/>
    </row>
    <row r="19" spans="1:5" ht="21.75">
      <c r="A19" s="14" t="s">
        <v>97</v>
      </c>
      <c r="B19" s="13" t="s">
        <v>98</v>
      </c>
      <c r="C19" s="15">
        <v>22162</v>
      </c>
      <c r="D19" s="15">
        <v>33814</v>
      </c>
      <c r="E19" s="15">
        <f>SUM(D19-C19)</f>
        <v>11652</v>
      </c>
    </row>
    <row r="20" spans="1:5" ht="21.75">
      <c r="A20" s="14" t="s">
        <v>99</v>
      </c>
      <c r="B20" s="13" t="s">
        <v>100</v>
      </c>
      <c r="C20" s="15">
        <v>428850</v>
      </c>
      <c r="D20" s="15">
        <v>806120</v>
      </c>
      <c r="E20" s="15">
        <f>SUM(D20-C20)</f>
        <v>377270</v>
      </c>
    </row>
    <row r="21" spans="1:5" ht="21.75">
      <c r="A21" s="14" t="s">
        <v>101</v>
      </c>
      <c r="B21" s="13" t="s">
        <v>102</v>
      </c>
      <c r="C21" s="15"/>
      <c r="D21" s="15"/>
      <c r="E21" s="15"/>
    </row>
    <row r="22" spans="1:5" ht="21.75">
      <c r="A22" s="14" t="s">
        <v>103</v>
      </c>
      <c r="B22" s="14"/>
      <c r="C22" s="15"/>
      <c r="D22" s="15"/>
      <c r="E22" s="15"/>
    </row>
    <row r="23" spans="1:5" ht="21.75">
      <c r="A23" s="14" t="s">
        <v>104</v>
      </c>
      <c r="B23" s="14"/>
      <c r="C23" s="15"/>
      <c r="D23" s="15"/>
      <c r="E23" s="15"/>
    </row>
    <row r="24" spans="1:5" ht="21.75">
      <c r="A24" s="14" t="s">
        <v>105</v>
      </c>
      <c r="B24" s="13" t="s">
        <v>106</v>
      </c>
      <c r="C24" s="15"/>
      <c r="D24" s="15"/>
      <c r="E24" s="15"/>
    </row>
    <row r="25" spans="1:5" ht="21.75">
      <c r="A25" s="14" t="s">
        <v>107</v>
      </c>
      <c r="B25" s="13" t="s">
        <v>108</v>
      </c>
      <c r="C25" s="15"/>
      <c r="D25" s="15"/>
      <c r="E25" s="15"/>
    </row>
    <row r="26" spans="1:5" ht="21.75">
      <c r="A26" s="14" t="s">
        <v>109</v>
      </c>
      <c r="B26" s="14"/>
      <c r="C26" s="15"/>
      <c r="D26" s="15"/>
      <c r="E26" s="15"/>
    </row>
    <row r="27" spans="1:5" ht="21.75">
      <c r="A27" s="14" t="s">
        <v>110</v>
      </c>
      <c r="B27" s="14"/>
      <c r="C27" s="15"/>
      <c r="D27" s="15"/>
      <c r="E27" s="15"/>
    </row>
    <row r="28" spans="1:5" ht="21.75">
      <c r="A28" s="14" t="s">
        <v>111</v>
      </c>
      <c r="B28" s="13" t="s">
        <v>112</v>
      </c>
      <c r="C28" s="15"/>
      <c r="D28" s="15"/>
      <c r="E28" s="15"/>
    </row>
    <row r="29" spans="1:5" ht="21.75">
      <c r="A29" s="14" t="s">
        <v>113</v>
      </c>
      <c r="B29" s="13" t="s">
        <v>114</v>
      </c>
      <c r="C29" s="15"/>
      <c r="D29" s="15"/>
      <c r="E29" s="15"/>
    </row>
    <row r="30" spans="1:5" ht="21.75">
      <c r="A30" s="14" t="s">
        <v>115</v>
      </c>
      <c r="B30" s="13" t="s">
        <v>116</v>
      </c>
      <c r="C30" s="15"/>
      <c r="D30" s="15"/>
      <c r="E30" s="15"/>
    </row>
    <row r="31" spans="1:5" ht="21.75">
      <c r="A31" s="14" t="s">
        <v>117</v>
      </c>
      <c r="B31" s="13" t="s">
        <v>118</v>
      </c>
      <c r="C31" s="15"/>
      <c r="D31" s="15"/>
      <c r="E31" s="15"/>
    </row>
    <row r="32" spans="1:5" ht="21.75">
      <c r="A32" s="14" t="s">
        <v>119</v>
      </c>
      <c r="B32" s="13" t="s">
        <v>120</v>
      </c>
      <c r="C32" s="15">
        <v>2150</v>
      </c>
      <c r="D32" s="15">
        <v>2600</v>
      </c>
      <c r="E32" s="15">
        <f>SUM(D32-C32)</f>
        <v>450</v>
      </c>
    </row>
    <row r="33" spans="1:5" ht="21.75">
      <c r="A33" s="14" t="s">
        <v>121</v>
      </c>
      <c r="B33" s="13" t="s">
        <v>122</v>
      </c>
      <c r="C33" s="15"/>
      <c r="D33" s="15"/>
      <c r="E33" s="15"/>
    </row>
    <row r="34" spans="1:5" ht="21.75">
      <c r="A34" s="14" t="s">
        <v>123</v>
      </c>
      <c r="B34" s="13" t="s">
        <v>124</v>
      </c>
      <c r="C34" s="15"/>
      <c r="D34" s="15"/>
      <c r="E34" s="15"/>
    </row>
    <row r="35" spans="1:5" ht="21.75">
      <c r="A35" s="14" t="s">
        <v>125</v>
      </c>
      <c r="B35" s="13" t="s">
        <v>126</v>
      </c>
      <c r="C35" s="15">
        <v>104500</v>
      </c>
      <c r="D35" s="15">
        <v>104500</v>
      </c>
      <c r="E35" s="15">
        <f>SUM(D35-C35)</f>
        <v>0</v>
      </c>
    </row>
    <row r="36" spans="1:5" ht="21.75">
      <c r="A36" s="14" t="s">
        <v>127</v>
      </c>
      <c r="B36" s="13" t="s">
        <v>128</v>
      </c>
      <c r="C36" s="17"/>
      <c r="D36" s="15"/>
      <c r="E36" s="15"/>
    </row>
    <row r="37" spans="1:5" ht="21.75">
      <c r="A37" s="14" t="s">
        <v>129</v>
      </c>
      <c r="B37" s="13" t="s">
        <v>130</v>
      </c>
      <c r="C37" s="17"/>
      <c r="D37" s="15"/>
      <c r="E37" s="15"/>
    </row>
    <row r="38" spans="1:5" ht="24.75" customHeight="1">
      <c r="A38" s="18"/>
      <c r="B38" s="19"/>
      <c r="C38" s="20"/>
      <c r="D38" s="21"/>
      <c r="E38" s="21"/>
    </row>
    <row r="39" spans="1:5" ht="34.5" customHeight="1">
      <c r="A39" s="6"/>
      <c r="B39" s="7" t="s">
        <v>72</v>
      </c>
      <c r="C39" s="8" t="s">
        <v>45</v>
      </c>
      <c r="D39" s="8" t="s">
        <v>131</v>
      </c>
      <c r="E39" s="9" t="s">
        <v>393</v>
      </c>
    </row>
    <row r="40" spans="1:5" ht="30" customHeight="1">
      <c r="A40" s="22" t="s">
        <v>132</v>
      </c>
      <c r="B40" s="13" t="s">
        <v>133</v>
      </c>
      <c r="C40" s="15">
        <v>89483</v>
      </c>
      <c r="D40" s="15">
        <v>144076</v>
      </c>
      <c r="E40" s="15">
        <f>SUM(D40-C40)</f>
        <v>54593</v>
      </c>
    </row>
    <row r="41" spans="1:5" ht="27" customHeight="1">
      <c r="A41" s="14" t="s">
        <v>134</v>
      </c>
      <c r="B41" s="13" t="s">
        <v>135</v>
      </c>
      <c r="C41" s="15"/>
      <c r="D41" s="15"/>
      <c r="E41" s="15"/>
    </row>
    <row r="42" spans="1:5" ht="21.75">
      <c r="A42" s="14" t="s">
        <v>136</v>
      </c>
      <c r="B42" s="13" t="s">
        <v>137</v>
      </c>
      <c r="C42" s="15"/>
      <c r="D42" s="15">
        <v>10000</v>
      </c>
      <c r="E42" s="15">
        <f>SUM(D42-C42)</f>
        <v>10000</v>
      </c>
    </row>
    <row r="43" spans="1:5" ht="21.75">
      <c r="A43" s="14" t="s">
        <v>138</v>
      </c>
      <c r="B43" s="13" t="s">
        <v>139</v>
      </c>
      <c r="C43" s="15"/>
      <c r="D43" s="15"/>
      <c r="E43" s="15"/>
    </row>
    <row r="44" spans="1:5" ht="21.75">
      <c r="A44" s="14" t="s">
        <v>219</v>
      </c>
      <c r="B44" s="23"/>
      <c r="C44" s="15">
        <v>14890</v>
      </c>
      <c r="D44" s="15">
        <v>17860</v>
      </c>
      <c r="E44" s="15">
        <f>SUM(D44-C44)</f>
        <v>2970</v>
      </c>
    </row>
    <row r="45" spans="1:5" ht="21.75">
      <c r="A45" s="14" t="s">
        <v>220</v>
      </c>
      <c r="B45" s="13" t="s">
        <v>140</v>
      </c>
      <c r="C45" s="15"/>
      <c r="D45" s="15"/>
      <c r="E45" s="15"/>
    </row>
    <row r="46" spans="1:5" ht="21.75">
      <c r="A46" s="14" t="s">
        <v>141</v>
      </c>
      <c r="B46" s="13" t="s">
        <v>142</v>
      </c>
      <c r="C46" s="15">
        <v>0</v>
      </c>
      <c r="D46" s="15"/>
      <c r="E46" s="15"/>
    </row>
    <row r="47" spans="1:5" ht="21.75">
      <c r="A47" s="14" t="s">
        <v>143</v>
      </c>
      <c r="B47" s="13" t="s">
        <v>144</v>
      </c>
      <c r="C47" s="15">
        <v>3260</v>
      </c>
      <c r="D47" s="15">
        <v>5080</v>
      </c>
      <c r="E47" s="15">
        <f>SUM(D47-C47)</f>
        <v>1820</v>
      </c>
    </row>
    <row r="48" spans="1:5" ht="21.75">
      <c r="A48" s="14" t="s">
        <v>145</v>
      </c>
      <c r="B48" s="13" t="s">
        <v>146</v>
      </c>
      <c r="C48" s="15"/>
      <c r="D48" s="15"/>
      <c r="E48" s="15"/>
    </row>
    <row r="49" spans="1:5" ht="21.75">
      <c r="A49" s="14" t="s">
        <v>147</v>
      </c>
      <c r="B49" s="13"/>
      <c r="C49" s="15">
        <v>167920</v>
      </c>
      <c r="D49" s="15">
        <v>203040</v>
      </c>
      <c r="E49" s="15">
        <f>SUM(D49-C49)</f>
        <v>35120</v>
      </c>
    </row>
    <row r="50" spans="1:5" ht="21.75">
      <c r="A50" s="14" t="s">
        <v>148</v>
      </c>
      <c r="B50" s="13" t="s">
        <v>149</v>
      </c>
      <c r="C50" s="24">
        <v>0</v>
      </c>
      <c r="D50" s="24"/>
      <c r="E50" s="15"/>
    </row>
    <row r="51" spans="1:5" ht="27.75" customHeight="1">
      <c r="A51" s="10" t="s">
        <v>150</v>
      </c>
      <c r="B51" s="14"/>
      <c r="C51" s="16">
        <f>SUM(C15:C50)</f>
        <v>833215</v>
      </c>
      <c r="D51" s="16">
        <f>SUM(D15:D50)</f>
        <v>1327090</v>
      </c>
      <c r="E51" s="16">
        <f>SUM(E15:E50)</f>
        <v>493875</v>
      </c>
    </row>
    <row r="52" spans="1:5" ht="21.75">
      <c r="A52" s="10" t="s">
        <v>151</v>
      </c>
      <c r="B52" s="13" t="s">
        <v>49</v>
      </c>
      <c r="C52" s="15"/>
      <c r="D52" s="15"/>
      <c r="E52" s="15"/>
    </row>
    <row r="53" spans="1:5" ht="21.75">
      <c r="A53" s="14" t="s">
        <v>152</v>
      </c>
      <c r="B53" s="13" t="s">
        <v>153</v>
      </c>
      <c r="C53" s="15"/>
      <c r="D53" s="15"/>
      <c r="E53" s="15"/>
    </row>
    <row r="54" spans="1:5" ht="21.75">
      <c r="A54" s="14" t="s">
        <v>154</v>
      </c>
      <c r="B54" s="13" t="s">
        <v>155</v>
      </c>
      <c r="C54" s="15">
        <v>84000</v>
      </c>
      <c r="D54" s="15">
        <v>159500</v>
      </c>
      <c r="E54" s="15">
        <f>SUM(D54-C54)</f>
        <v>75500</v>
      </c>
    </row>
    <row r="55" spans="1:5" ht="21.75">
      <c r="A55" s="14" t="s">
        <v>156</v>
      </c>
      <c r="B55" s="13" t="s">
        <v>157</v>
      </c>
      <c r="C55" s="15">
        <v>237073.95</v>
      </c>
      <c r="D55" s="15">
        <v>498705.82</v>
      </c>
      <c r="E55" s="15">
        <f>SUM(D55-C55)</f>
        <v>261631.87</v>
      </c>
    </row>
    <row r="56" spans="1:5" ht="21.75">
      <c r="A56" s="14" t="s">
        <v>158</v>
      </c>
      <c r="B56" s="13" t="s">
        <v>159</v>
      </c>
      <c r="C56" s="15"/>
      <c r="D56" s="15"/>
      <c r="E56" s="15"/>
    </row>
    <row r="57" spans="1:5" ht="21.75">
      <c r="A57" s="14" t="s">
        <v>160</v>
      </c>
      <c r="B57" s="13" t="s">
        <v>161</v>
      </c>
      <c r="C57" s="15"/>
      <c r="D57" s="15"/>
      <c r="E57" s="15"/>
    </row>
    <row r="58" spans="1:5" ht="24.75" customHeight="1">
      <c r="A58" s="10" t="s">
        <v>87</v>
      </c>
      <c r="B58" s="14"/>
      <c r="C58" s="16">
        <f>SUM(C53:C56)</f>
        <v>321073.95</v>
      </c>
      <c r="D58" s="16">
        <f>SUM(D53:D57)</f>
        <v>658205.8200000001</v>
      </c>
      <c r="E58" s="16">
        <f>SUM(E53:E57)</f>
        <v>337131.87</v>
      </c>
    </row>
    <row r="59" spans="1:5" ht="21.75">
      <c r="A59" s="10" t="s">
        <v>162</v>
      </c>
      <c r="B59" s="13" t="s">
        <v>50</v>
      </c>
      <c r="C59" s="15"/>
      <c r="D59" s="15"/>
      <c r="E59" s="15"/>
    </row>
    <row r="60" spans="1:5" ht="21.75">
      <c r="A60" s="14" t="s">
        <v>163</v>
      </c>
      <c r="B60" s="13" t="s">
        <v>164</v>
      </c>
      <c r="C60" s="15">
        <v>0</v>
      </c>
      <c r="D60" s="15"/>
      <c r="E60" s="15"/>
    </row>
    <row r="61" spans="1:5" ht="21.75">
      <c r="A61" s="14" t="s">
        <v>165</v>
      </c>
      <c r="B61" s="13" t="s">
        <v>166</v>
      </c>
      <c r="C61" s="15"/>
      <c r="D61" s="15"/>
      <c r="E61" s="15"/>
    </row>
    <row r="62" spans="1:5" ht="21.75">
      <c r="A62" s="14" t="s">
        <v>167</v>
      </c>
      <c r="B62" s="23"/>
      <c r="C62" s="15"/>
      <c r="D62" s="15"/>
      <c r="E62" s="15"/>
    </row>
    <row r="63" spans="1:5" ht="21.75">
      <c r="A63" s="14" t="s">
        <v>168</v>
      </c>
      <c r="B63" s="13" t="s">
        <v>169</v>
      </c>
      <c r="C63" s="15"/>
      <c r="D63" s="15"/>
      <c r="E63" s="15"/>
    </row>
    <row r="64" spans="1:5" ht="27.75" customHeight="1">
      <c r="A64" s="10" t="s">
        <v>87</v>
      </c>
      <c r="B64" s="14"/>
      <c r="C64" s="25">
        <f>SUM(C62)</f>
        <v>0</v>
      </c>
      <c r="D64" s="25">
        <f>SUM(D62)</f>
        <v>0</v>
      </c>
      <c r="E64" s="25">
        <f>SUM(E62)</f>
        <v>0</v>
      </c>
    </row>
    <row r="65" spans="1:5" ht="21.75">
      <c r="A65" s="10" t="s">
        <v>170</v>
      </c>
      <c r="B65" s="13" t="s">
        <v>51</v>
      </c>
      <c r="C65" s="15"/>
      <c r="D65" s="15"/>
      <c r="E65" s="15"/>
    </row>
    <row r="66" spans="1:5" ht="21.75">
      <c r="A66" s="14" t="s">
        <v>171</v>
      </c>
      <c r="B66" s="13" t="s">
        <v>172</v>
      </c>
      <c r="C66" s="15"/>
      <c r="D66" s="15"/>
      <c r="E66" s="15"/>
    </row>
    <row r="67" spans="1:5" ht="21.75">
      <c r="A67" s="14" t="s">
        <v>173</v>
      </c>
      <c r="B67" s="13" t="s">
        <v>174</v>
      </c>
      <c r="C67" s="24">
        <v>71000</v>
      </c>
      <c r="D67" s="24">
        <v>115200</v>
      </c>
      <c r="E67" s="15">
        <f>SUM(D67-C67)</f>
        <v>44200</v>
      </c>
    </row>
    <row r="68" spans="1:5" ht="21.75">
      <c r="A68" s="14" t="s">
        <v>175</v>
      </c>
      <c r="B68" s="13" t="s">
        <v>176</v>
      </c>
      <c r="C68" s="15"/>
      <c r="D68" s="15"/>
      <c r="E68" s="15"/>
    </row>
    <row r="69" spans="1:5" ht="21.75">
      <c r="A69" s="14" t="s">
        <v>177</v>
      </c>
      <c r="B69" s="13" t="s">
        <v>178</v>
      </c>
      <c r="C69" s="15"/>
      <c r="D69" s="15"/>
      <c r="E69" s="15"/>
    </row>
    <row r="70" spans="1:5" ht="21.75">
      <c r="A70" s="14" t="s">
        <v>182</v>
      </c>
      <c r="B70" s="13" t="s">
        <v>183</v>
      </c>
      <c r="C70" s="15"/>
      <c r="D70" s="15"/>
      <c r="E70" s="15"/>
    </row>
    <row r="71" spans="1:5" ht="21.75">
      <c r="A71" s="14" t="s">
        <v>184</v>
      </c>
      <c r="B71" s="13" t="s">
        <v>185</v>
      </c>
      <c r="C71" s="15"/>
      <c r="D71" s="15"/>
      <c r="E71" s="15"/>
    </row>
    <row r="72" spans="1:5" ht="21.75">
      <c r="A72" s="14" t="s">
        <v>186</v>
      </c>
      <c r="B72" s="13" t="s">
        <v>187</v>
      </c>
      <c r="C72" s="15">
        <v>8320.72</v>
      </c>
      <c r="D72" s="15">
        <v>33177.72</v>
      </c>
      <c r="E72" s="15">
        <f>SUM(D72-C72)</f>
        <v>24857</v>
      </c>
    </row>
    <row r="73" spans="1:5" ht="24" customHeight="1">
      <c r="A73" s="10" t="s">
        <v>188</v>
      </c>
      <c r="B73" s="14"/>
      <c r="C73" s="16">
        <f>SUM(C66:C72)</f>
        <v>79320.72</v>
      </c>
      <c r="D73" s="16">
        <f>SUM(D66:D72)</f>
        <v>148377.72</v>
      </c>
      <c r="E73" s="16">
        <f>SUM(E66:E72)</f>
        <v>69057</v>
      </c>
    </row>
    <row r="74" spans="1:5" ht="28.5" customHeight="1">
      <c r="A74" s="10" t="s">
        <v>189</v>
      </c>
      <c r="B74" s="13" t="s">
        <v>52</v>
      </c>
      <c r="C74" s="15"/>
      <c r="D74" s="15"/>
      <c r="E74" s="15"/>
    </row>
    <row r="75" spans="1:5" ht="23.25" customHeight="1">
      <c r="A75" s="14" t="s">
        <v>190</v>
      </c>
      <c r="B75" s="13" t="s">
        <v>191</v>
      </c>
      <c r="C75" s="15"/>
      <c r="D75" s="15"/>
      <c r="E75" s="15"/>
    </row>
    <row r="76" spans="1:5" ht="26.25" customHeight="1">
      <c r="A76" s="26" t="s">
        <v>188</v>
      </c>
      <c r="B76" s="18"/>
      <c r="C76" s="27">
        <f>SUM(C75)</f>
        <v>0</v>
      </c>
      <c r="D76" s="27">
        <f>SUM(D75)</f>
        <v>0</v>
      </c>
      <c r="E76" s="27">
        <f>SUM(E75)</f>
        <v>0</v>
      </c>
    </row>
    <row r="77" spans="1:5" ht="21.75">
      <c r="A77" s="6"/>
      <c r="B77" s="7" t="s">
        <v>72</v>
      </c>
      <c r="C77" s="8" t="s">
        <v>45</v>
      </c>
      <c r="D77" s="8" t="s">
        <v>131</v>
      </c>
      <c r="E77" s="9" t="s">
        <v>393</v>
      </c>
    </row>
    <row r="78" spans="1:5" ht="21.75">
      <c r="A78" s="10" t="s">
        <v>192</v>
      </c>
      <c r="B78" s="14"/>
      <c r="C78" s="15"/>
      <c r="D78" s="15"/>
      <c r="E78" s="15"/>
    </row>
    <row r="79" spans="1:5" ht="21.75">
      <c r="A79" s="10" t="s">
        <v>193</v>
      </c>
      <c r="B79" s="23">
        <v>1000</v>
      </c>
      <c r="C79" s="15"/>
      <c r="D79" s="15"/>
      <c r="E79" s="15"/>
    </row>
    <row r="80" spans="1:5" ht="21.75">
      <c r="A80" s="14" t="s">
        <v>194</v>
      </c>
      <c r="B80" s="23">
        <v>1001</v>
      </c>
      <c r="C80" s="15" t="s">
        <v>69</v>
      </c>
      <c r="D80" s="15"/>
      <c r="E80" s="15" t="s">
        <v>69</v>
      </c>
    </row>
    <row r="81" spans="1:5" ht="21.75">
      <c r="A81" s="14" t="s">
        <v>195</v>
      </c>
      <c r="B81" s="23">
        <v>1002</v>
      </c>
      <c r="C81" s="15"/>
      <c r="D81" s="15"/>
      <c r="E81" s="15"/>
    </row>
    <row r="82" spans="1:5" ht="21.75">
      <c r="A82" s="14" t="s">
        <v>196</v>
      </c>
      <c r="B82" s="23"/>
      <c r="C82" s="15">
        <v>3542075.39</v>
      </c>
      <c r="D82" s="15">
        <v>5332439.69</v>
      </c>
      <c r="E82" s="15">
        <f>SUM(D82-C82)</f>
        <v>1790364.3000000003</v>
      </c>
    </row>
    <row r="83" spans="1:5" ht="21.75">
      <c r="A83" s="14" t="s">
        <v>197</v>
      </c>
      <c r="B83" s="23"/>
      <c r="C83" s="15">
        <v>6212616.77</v>
      </c>
      <c r="D83" s="15">
        <v>8842914.41</v>
      </c>
      <c r="E83" s="15">
        <f>SUM(D83-C83)</f>
        <v>2630297.6400000006</v>
      </c>
    </row>
    <row r="84" spans="1:5" ht="21.75">
      <c r="A84" s="14" t="s">
        <v>198</v>
      </c>
      <c r="B84" s="23">
        <v>1003</v>
      </c>
      <c r="C84" s="15"/>
      <c r="D84" s="15"/>
      <c r="E84" s="15"/>
    </row>
    <row r="85" spans="1:5" ht="21.75">
      <c r="A85" s="14" t="s">
        <v>199</v>
      </c>
      <c r="B85" s="23">
        <v>1004</v>
      </c>
      <c r="C85" s="15">
        <v>136779.24</v>
      </c>
      <c r="D85" s="15">
        <v>265150.68</v>
      </c>
      <c r="E85" s="15">
        <f aca="true" t="shared" si="0" ref="E85:E90">SUM(D85-C85)</f>
        <v>128371.44</v>
      </c>
    </row>
    <row r="86" spans="1:5" ht="21.75">
      <c r="A86" s="14" t="s">
        <v>200</v>
      </c>
      <c r="B86" s="23">
        <v>1005</v>
      </c>
      <c r="C86" s="15">
        <v>1497184.74</v>
      </c>
      <c r="D86" s="15">
        <v>2160656.57</v>
      </c>
      <c r="E86" s="15">
        <f t="shared" si="0"/>
        <v>663471.8299999998</v>
      </c>
    </row>
    <row r="87" spans="1:5" ht="21.75">
      <c r="A87" s="14" t="s">
        <v>201</v>
      </c>
      <c r="B87" s="23">
        <v>1006</v>
      </c>
      <c r="C87" s="15">
        <v>3328465.05</v>
      </c>
      <c r="D87" s="15">
        <v>4728215.17</v>
      </c>
      <c r="E87" s="15">
        <f t="shared" si="0"/>
        <v>1399750.12</v>
      </c>
    </row>
    <row r="88" spans="1:5" ht="21.75">
      <c r="A88" s="14" t="s">
        <v>202</v>
      </c>
      <c r="B88" s="23">
        <v>1009</v>
      </c>
      <c r="C88" s="15">
        <v>1003</v>
      </c>
      <c r="D88" s="15">
        <v>3004</v>
      </c>
      <c r="E88" s="15">
        <f t="shared" si="0"/>
        <v>2001</v>
      </c>
    </row>
    <row r="89" spans="1:5" ht="21.75">
      <c r="A89" s="14" t="s">
        <v>203</v>
      </c>
      <c r="B89" s="23">
        <v>1010</v>
      </c>
      <c r="C89" s="15">
        <v>65079.71</v>
      </c>
      <c r="D89" s="15">
        <v>90579.28</v>
      </c>
      <c r="E89" s="15">
        <f t="shared" si="0"/>
        <v>25499.57</v>
      </c>
    </row>
    <row r="90" spans="1:5" ht="21.75">
      <c r="A90" s="14" t="s">
        <v>204</v>
      </c>
      <c r="B90" s="23">
        <v>1011</v>
      </c>
      <c r="C90" s="15">
        <v>140510.75</v>
      </c>
      <c r="D90" s="15">
        <v>193763.7</v>
      </c>
      <c r="E90" s="15">
        <f t="shared" si="0"/>
        <v>53252.95000000001</v>
      </c>
    </row>
    <row r="91" spans="1:5" ht="21.75">
      <c r="A91" s="14" t="s">
        <v>205</v>
      </c>
      <c r="B91" s="23">
        <v>1012</v>
      </c>
      <c r="C91" s="15"/>
      <c r="D91" s="15"/>
      <c r="E91" s="15"/>
    </row>
    <row r="92" spans="1:5" ht="21.75">
      <c r="A92" s="14" t="s">
        <v>206</v>
      </c>
      <c r="B92" s="23">
        <v>1013</v>
      </c>
      <c r="C92" s="15">
        <v>9958800</v>
      </c>
      <c r="D92" s="15">
        <v>15470372</v>
      </c>
      <c r="E92" s="15">
        <f>SUM(D92-C92)</f>
        <v>5511572</v>
      </c>
    </row>
    <row r="93" spans="1:5" ht="21.75">
      <c r="A93" s="10" t="s">
        <v>207</v>
      </c>
      <c r="B93" s="23"/>
      <c r="C93" s="16">
        <f>SUM(C80:C92)</f>
        <v>24882514.650000002</v>
      </c>
      <c r="D93" s="16">
        <f>SUM(D80:D92)</f>
        <v>37087095.5</v>
      </c>
      <c r="E93" s="16">
        <f>SUM(E80:E92)</f>
        <v>12204580.850000001</v>
      </c>
    </row>
    <row r="94" spans="1:5" ht="21.75">
      <c r="A94" s="10" t="s">
        <v>208</v>
      </c>
      <c r="B94" s="23"/>
      <c r="C94" s="15"/>
      <c r="D94" s="15"/>
      <c r="E94" s="15"/>
    </row>
    <row r="95" spans="1:5" ht="21.75">
      <c r="A95" s="10" t="s">
        <v>209</v>
      </c>
      <c r="B95" s="23">
        <v>2000</v>
      </c>
      <c r="C95" s="15"/>
      <c r="D95" s="15"/>
      <c r="E95" s="15"/>
    </row>
    <row r="96" spans="1:5" ht="21.75">
      <c r="A96" s="14" t="s">
        <v>210</v>
      </c>
      <c r="B96" s="23"/>
      <c r="C96" s="15"/>
      <c r="D96" s="15"/>
      <c r="E96" s="15"/>
    </row>
    <row r="97" spans="1:5" ht="21.75">
      <c r="A97" s="14" t="s">
        <v>211</v>
      </c>
      <c r="B97" s="23">
        <v>2001</v>
      </c>
      <c r="C97" s="15"/>
      <c r="D97" s="15"/>
      <c r="E97" s="15"/>
    </row>
    <row r="98" spans="1:5" ht="21.75">
      <c r="A98" s="14" t="s">
        <v>212</v>
      </c>
      <c r="B98" s="23">
        <v>2002</v>
      </c>
      <c r="C98" s="15"/>
      <c r="D98" s="15"/>
      <c r="E98" s="15"/>
    </row>
    <row r="99" spans="1:5" ht="21.75">
      <c r="A99" s="14" t="s">
        <v>213</v>
      </c>
      <c r="B99" s="23">
        <v>2003</v>
      </c>
      <c r="C99" s="15">
        <v>8940292</v>
      </c>
      <c r="D99" s="15">
        <v>8940292</v>
      </c>
      <c r="E99" s="15">
        <f>SUM(D99-C99)</f>
        <v>0</v>
      </c>
    </row>
    <row r="100" spans="1:5" ht="21.75">
      <c r="A100" s="10" t="s">
        <v>214</v>
      </c>
      <c r="B100" s="23"/>
      <c r="C100" s="16">
        <f>SUM(C98:C99)</f>
        <v>8940292</v>
      </c>
      <c r="D100" s="16">
        <f>SUM(D98:D99)</f>
        <v>8940292</v>
      </c>
      <c r="E100" s="16">
        <f>SUM(E98:E99)</f>
        <v>0</v>
      </c>
    </row>
    <row r="101" spans="1:5" ht="21.75">
      <c r="A101" s="10" t="s">
        <v>215</v>
      </c>
      <c r="B101" s="23">
        <v>3000</v>
      </c>
      <c r="C101" s="15"/>
      <c r="D101" s="15"/>
      <c r="E101" s="15"/>
    </row>
    <row r="102" spans="1:5" ht="21.75">
      <c r="A102" s="14" t="s">
        <v>28</v>
      </c>
      <c r="B102" s="23"/>
      <c r="C102" s="15"/>
      <c r="D102" s="15">
        <v>8320800</v>
      </c>
      <c r="E102" s="43" t="s">
        <v>36</v>
      </c>
    </row>
    <row r="103" spans="1:5" ht="21.75">
      <c r="A103" s="14" t="s">
        <v>29</v>
      </c>
      <c r="B103" s="23"/>
      <c r="C103" s="15"/>
      <c r="D103" s="15">
        <v>815000</v>
      </c>
      <c r="E103" s="43" t="s">
        <v>36</v>
      </c>
    </row>
    <row r="104" spans="1:5" ht="21.75">
      <c r="A104" s="14" t="s">
        <v>38</v>
      </c>
      <c r="B104" s="23"/>
      <c r="C104" s="15" t="s">
        <v>69</v>
      </c>
      <c r="D104" s="15">
        <v>760871</v>
      </c>
      <c r="E104" s="43" t="s">
        <v>36</v>
      </c>
    </row>
    <row r="105" spans="1:5" ht="21.75">
      <c r="A105" s="14" t="s">
        <v>305</v>
      </c>
      <c r="B105" s="23"/>
      <c r="C105" s="15" t="s">
        <v>69</v>
      </c>
      <c r="D105" s="15">
        <v>21000</v>
      </c>
      <c r="E105" s="43" t="s">
        <v>36</v>
      </c>
    </row>
    <row r="106" spans="1:5" ht="21.75">
      <c r="A106" s="14" t="s">
        <v>306</v>
      </c>
      <c r="B106" s="23"/>
      <c r="C106" s="15" t="s">
        <v>69</v>
      </c>
      <c r="D106" s="15">
        <v>25900</v>
      </c>
      <c r="E106" s="43" t="s">
        <v>36</v>
      </c>
    </row>
    <row r="107" spans="1:5" ht="21.75">
      <c r="A107" s="14" t="s">
        <v>307</v>
      </c>
      <c r="B107" s="23"/>
      <c r="C107" s="15" t="s">
        <v>69</v>
      </c>
      <c r="D107" s="15">
        <v>144500</v>
      </c>
      <c r="E107" s="43" t="s">
        <v>36</v>
      </c>
    </row>
    <row r="108" spans="1:5" ht="21.75">
      <c r="A108" s="14"/>
      <c r="B108" s="23"/>
      <c r="C108" s="15" t="s">
        <v>69</v>
      </c>
      <c r="D108" s="15"/>
      <c r="E108" s="15"/>
    </row>
    <row r="109" spans="1:5" ht="21.75">
      <c r="A109" s="14"/>
      <c r="B109" s="23"/>
      <c r="C109" s="15"/>
      <c r="D109" s="15"/>
      <c r="E109" s="15"/>
    </row>
    <row r="110" spans="1:5" ht="21.75">
      <c r="A110" s="26" t="s">
        <v>214</v>
      </c>
      <c r="B110" s="28"/>
      <c r="C110" s="45">
        <f>SUM(C109)</f>
        <v>0</v>
      </c>
      <c r="D110" s="29">
        <f>SUM(D102:D109)</f>
        <v>10088071</v>
      </c>
      <c r="E110" s="29">
        <f>SUM(E102:E109)</f>
        <v>0</v>
      </c>
    </row>
    <row r="111" spans="1:5" ht="21.75">
      <c r="A111" s="10" t="s">
        <v>216</v>
      </c>
      <c r="B111" s="32"/>
      <c r="C111" s="45">
        <f>SUM(C13,C51,C58,C73,C93)</f>
        <v>28872708.000000004</v>
      </c>
      <c r="D111" s="34">
        <f>SUM(D13+D51+D58+D64+D73+D93)</f>
        <v>42510438.21</v>
      </c>
      <c r="E111" s="34">
        <f>SUM(D111-C111)</f>
        <v>13637730.209999997</v>
      </c>
    </row>
    <row r="112" spans="1:5" ht="21.75">
      <c r="A112" s="31" t="s">
        <v>217</v>
      </c>
      <c r="B112" s="32"/>
      <c r="C112" s="33">
        <f>SUM(C13+C51+C58+C73+C93+C100)</f>
        <v>37813000</v>
      </c>
      <c r="D112" s="34">
        <f>SUM(D111+D100)</f>
        <v>51450730.21</v>
      </c>
      <c r="E112" s="34">
        <f>SUM(E111+E100)</f>
        <v>13637730.209999997</v>
      </c>
    </row>
    <row r="113" spans="1:5" ht="21.75">
      <c r="A113" s="31" t="s">
        <v>30</v>
      </c>
      <c r="B113" s="32"/>
      <c r="C113" s="35">
        <f>SUM(C110)</f>
        <v>0</v>
      </c>
      <c r="D113" s="36">
        <f>SUM(D110)</f>
        <v>10088071</v>
      </c>
      <c r="E113" s="146" t="s">
        <v>36</v>
      </c>
    </row>
    <row r="114" spans="1:5" ht="22.5" thickBot="1">
      <c r="A114" s="30" t="s">
        <v>218</v>
      </c>
      <c r="B114" s="37"/>
      <c r="C114" s="38">
        <f>SUM(C112)</f>
        <v>37813000</v>
      </c>
      <c r="D114" s="38">
        <f>SUM(D112+D113)</f>
        <v>61538801.21</v>
      </c>
      <c r="E114" s="147" t="s">
        <v>36</v>
      </c>
    </row>
    <row r="115" spans="1:5" ht="21.75">
      <c r="A115" s="39"/>
      <c r="B115" s="40"/>
      <c r="C115" s="75"/>
      <c r="D115" s="75"/>
      <c r="E115" s="75"/>
    </row>
    <row r="116" spans="1:5" ht="21.75">
      <c r="A116" s="39"/>
      <c r="B116" s="40"/>
      <c r="C116" s="75"/>
      <c r="D116" s="75"/>
      <c r="E116" s="75"/>
    </row>
    <row r="117" spans="1:5" ht="21.75">
      <c r="A117" s="39"/>
      <c r="B117" s="40"/>
      <c r="C117" s="75"/>
      <c r="D117" s="75"/>
      <c r="E117" s="75"/>
    </row>
  </sheetData>
  <sheetProtection/>
  <mergeCells count="3">
    <mergeCell ref="A1:E1"/>
    <mergeCell ref="A2:E2"/>
    <mergeCell ref="A3:E3"/>
  </mergeCells>
  <printOptions horizontalCentered="1" verticalCentered="1"/>
  <pageMargins left="0.31496062992125984" right="0.5118110236220472" top="0.5511811023622047" bottom="0.35433070866141736" header="0.31496062992125984" footer="0.31496062992125984"/>
  <pageSetup orientation="portrait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97">
      <selection activeCell="F84" sqref="F84"/>
    </sheetView>
  </sheetViews>
  <sheetFormatPr defaultColWidth="9.140625" defaultRowHeight="12.75"/>
  <cols>
    <col min="1" max="1" width="20.8515625" style="77" customWidth="1"/>
    <col min="2" max="2" width="10.57421875" style="77" customWidth="1"/>
    <col min="3" max="3" width="12.8515625" style="77" customWidth="1"/>
    <col min="4" max="4" width="15.7109375" style="77" customWidth="1"/>
    <col min="5" max="7" width="15.7109375" style="148" customWidth="1"/>
    <col min="8" max="8" width="14.00390625" style="148" customWidth="1"/>
    <col min="9" max="9" width="15.140625" style="77" customWidth="1"/>
    <col min="10" max="16384" width="9.140625" style="77" customWidth="1"/>
  </cols>
  <sheetData>
    <row r="1" spans="1:9" ht="26.25">
      <c r="A1" s="244" t="s">
        <v>268</v>
      </c>
      <c r="B1" s="244"/>
      <c r="C1" s="244"/>
      <c r="D1" s="244"/>
      <c r="E1" s="244"/>
      <c r="F1" s="244"/>
      <c r="G1" s="244"/>
      <c r="H1" s="244"/>
      <c r="I1" s="244"/>
    </row>
    <row r="2" spans="1:9" ht="26.25">
      <c r="A2" s="244" t="s">
        <v>390</v>
      </c>
      <c r="B2" s="244"/>
      <c r="C2" s="244"/>
      <c r="D2" s="244"/>
      <c r="E2" s="244"/>
      <c r="F2" s="244"/>
      <c r="G2" s="244"/>
      <c r="H2" s="244"/>
      <c r="I2" s="244"/>
    </row>
    <row r="3" spans="1:9" ht="26.25">
      <c r="A3" s="244" t="s">
        <v>417</v>
      </c>
      <c r="B3" s="244"/>
      <c r="C3" s="244"/>
      <c r="D3" s="244"/>
      <c r="E3" s="244"/>
      <c r="F3" s="244"/>
      <c r="G3" s="244"/>
      <c r="H3" s="244"/>
      <c r="I3" s="244"/>
    </row>
    <row r="4" spans="8:9" ht="21">
      <c r="H4" s="149"/>
      <c r="I4" s="80" t="s">
        <v>12</v>
      </c>
    </row>
    <row r="5" spans="1:9" ht="21">
      <c r="A5" s="277" t="s">
        <v>13</v>
      </c>
      <c r="B5" s="278"/>
      <c r="C5" s="278"/>
      <c r="H5" s="149"/>
      <c r="I5" s="80"/>
    </row>
    <row r="6" spans="1:9" ht="21">
      <c r="A6" s="295" t="s">
        <v>14</v>
      </c>
      <c r="B6" s="297" t="s">
        <v>313</v>
      </c>
      <c r="C6" s="298"/>
      <c r="D6" s="299"/>
      <c r="E6" s="303" t="s">
        <v>44</v>
      </c>
      <c r="F6" s="304"/>
      <c r="G6" s="295" t="s">
        <v>309</v>
      </c>
      <c r="H6" s="305" t="s">
        <v>15</v>
      </c>
      <c r="I6" s="295" t="s">
        <v>22</v>
      </c>
    </row>
    <row r="7" spans="1:9" ht="21">
      <c r="A7" s="296"/>
      <c r="B7" s="300"/>
      <c r="C7" s="301"/>
      <c r="D7" s="302"/>
      <c r="E7" s="151" t="s">
        <v>311</v>
      </c>
      <c r="F7" s="150" t="s">
        <v>395</v>
      </c>
      <c r="G7" s="296"/>
      <c r="H7" s="306"/>
      <c r="I7" s="296"/>
    </row>
    <row r="8" spans="1:9" ht="21">
      <c r="A8" s="152"/>
      <c r="B8" s="292"/>
      <c r="C8" s="293"/>
      <c r="D8" s="294"/>
      <c r="E8" s="153"/>
      <c r="F8" s="153"/>
      <c r="G8" s="153"/>
      <c r="H8" s="154"/>
      <c r="I8" s="155"/>
    </row>
    <row r="9" spans="1:9" ht="21">
      <c r="A9" s="152" t="s">
        <v>63</v>
      </c>
      <c r="B9" s="280" t="s">
        <v>323</v>
      </c>
      <c r="C9" s="281"/>
      <c r="D9" s="282"/>
      <c r="E9" s="156">
        <v>140000</v>
      </c>
      <c r="F9" s="156"/>
      <c r="G9" s="156">
        <v>0</v>
      </c>
      <c r="H9" s="154">
        <v>140000</v>
      </c>
      <c r="I9" s="155"/>
    </row>
    <row r="10" spans="1:9" ht="21">
      <c r="A10" s="152" t="s">
        <v>68</v>
      </c>
      <c r="B10" s="280" t="s">
        <v>325</v>
      </c>
      <c r="C10" s="281"/>
      <c r="D10" s="282"/>
      <c r="E10" s="156">
        <v>10000</v>
      </c>
      <c r="F10" s="156"/>
      <c r="G10" s="156">
        <v>0</v>
      </c>
      <c r="H10" s="154">
        <v>10000</v>
      </c>
      <c r="I10" s="155"/>
    </row>
    <row r="11" spans="1:9" ht="21">
      <c r="A11" s="152"/>
      <c r="B11" s="280" t="s">
        <v>324</v>
      </c>
      <c r="C11" s="281"/>
      <c r="D11" s="282"/>
      <c r="E11" s="156">
        <v>10000</v>
      </c>
      <c r="F11" s="156"/>
      <c r="G11" s="156">
        <v>0</v>
      </c>
      <c r="H11" s="154">
        <v>10000</v>
      </c>
      <c r="I11" s="155"/>
    </row>
    <row r="12" spans="1:9" ht="21">
      <c r="A12" s="152"/>
      <c r="B12" s="283"/>
      <c r="C12" s="284"/>
      <c r="D12" s="285"/>
      <c r="E12" s="156"/>
      <c r="F12" s="156"/>
      <c r="G12" s="156"/>
      <c r="H12" s="154"/>
      <c r="I12" s="155"/>
    </row>
    <row r="13" spans="1:9" ht="21.75" thickBot="1">
      <c r="A13" s="152"/>
      <c r="B13" s="286"/>
      <c r="C13" s="287"/>
      <c r="D13" s="288"/>
      <c r="E13" s="156"/>
      <c r="F13" s="156"/>
      <c r="G13" s="156"/>
      <c r="H13" s="154"/>
      <c r="I13" s="155"/>
    </row>
    <row r="14" spans="1:9" ht="21.75" thickBot="1">
      <c r="A14" s="289" t="s">
        <v>16</v>
      </c>
      <c r="B14" s="290"/>
      <c r="C14" s="290"/>
      <c r="D14" s="291"/>
      <c r="E14" s="158">
        <f>SUM(E9:E13)</f>
        <v>160000</v>
      </c>
      <c r="F14" s="157"/>
      <c r="G14" s="158">
        <f>SUM(G9:G13)</f>
        <v>0</v>
      </c>
      <c r="H14" s="159">
        <f>SUM(H8:H13)</f>
        <v>160000</v>
      </c>
      <c r="I14" s="160"/>
    </row>
    <row r="15" spans="1:8" ht="21">
      <c r="A15" s="137"/>
      <c r="H15" s="149"/>
    </row>
    <row r="16" spans="1:8" ht="21">
      <c r="A16" s="137"/>
      <c r="H16" s="149"/>
    </row>
    <row r="17" spans="1:8" ht="21">
      <c r="A17" s="137"/>
      <c r="H17" s="149"/>
    </row>
    <row r="18" spans="1:8" ht="21">
      <c r="A18" s="137"/>
      <c r="H18" s="149"/>
    </row>
    <row r="19" spans="1:9" s="2" customFormat="1" ht="23.25">
      <c r="A19" s="279" t="s">
        <v>396</v>
      </c>
      <c r="B19" s="279"/>
      <c r="D19" s="213" t="s">
        <v>397</v>
      </c>
      <c r="E19" s="213"/>
      <c r="F19" s="76"/>
      <c r="G19" s="213" t="s">
        <v>383</v>
      </c>
      <c r="H19" s="213"/>
      <c r="I19" s="213"/>
    </row>
    <row r="20" spans="1:9" ht="23.25">
      <c r="A20" s="213" t="s">
        <v>398</v>
      </c>
      <c r="B20" s="213"/>
      <c r="C20" s="78"/>
      <c r="D20" s="213" t="s">
        <v>399</v>
      </c>
      <c r="E20" s="213"/>
      <c r="F20" s="78"/>
      <c r="G20" s="213" t="s">
        <v>400</v>
      </c>
      <c r="H20" s="213"/>
      <c r="I20" s="213"/>
    </row>
    <row r="21" spans="1:9" ht="23.25">
      <c r="A21" s="213" t="s">
        <v>386</v>
      </c>
      <c r="B21" s="213"/>
      <c r="C21" s="78"/>
      <c r="D21" s="213" t="s">
        <v>312</v>
      </c>
      <c r="E21" s="213"/>
      <c r="F21" s="78"/>
      <c r="G21" s="213" t="s">
        <v>322</v>
      </c>
      <c r="H21" s="213"/>
      <c r="I21" s="213"/>
    </row>
    <row r="22" spans="1:9" ht="26.25">
      <c r="A22" s="244" t="s">
        <v>268</v>
      </c>
      <c r="B22" s="244"/>
      <c r="C22" s="244"/>
      <c r="D22" s="244"/>
      <c r="E22" s="244"/>
      <c r="F22" s="244"/>
      <c r="G22" s="244"/>
      <c r="H22" s="244"/>
      <c r="I22" s="244"/>
    </row>
    <row r="23" spans="1:9" ht="26.25">
      <c r="A23" s="244" t="s">
        <v>390</v>
      </c>
      <c r="B23" s="244"/>
      <c r="C23" s="244"/>
      <c r="D23" s="244"/>
      <c r="E23" s="244"/>
      <c r="F23" s="244"/>
      <c r="G23" s="244"/>
      <c r="H23" s="244"/>
      <c r="I23" s="244"/>
    </row>
    <row r="24" spans="1:9" ht="26.25">
      <c r="A24" s="244" t="s">
        <v>417</v>
      </c>
      <c r="B24" s="244"/>
      <c r="C24" s="244"/>
      <c r="D24" s="244"/>
      <c r="E24" s="244"/>
      <c r="F24" s="244"/>
      <c r="G24" s="244"/>
      <c r="H24" s="244"/>
      <c r="I24" s="244"/>
    </row>
    <row r="25" spans="8:9" ht="21">
      <c r="H25" s="149"/>
      <c r="I25" s="80" t="s">
        <v>18</v>
      </c>
    </row>
    <row r="26" spans="1:9" ht="21">
      <c r="A26" s="277" t="s">
        <v>19</v>
      </c>
      <c r="B26" s="278"/>
      <c r="C26" s="278"/>
      <c r="H26" s="149"/>
      <c r="I26" s="80"/>
    </row>
    <row r="27" spans="1:9" ht="21">
      <c r="A27" s="295" t="s">
        <v>14</v>
      </c>
      <c r="B27" s="297" t="s">
        <v>313</v>
      </c>
      <c r="C27" s="298"/>
      <c r="D27" s="299"/>
      <c r="E27" s="303" t="s">
        <v>44</v>
      </c>
      <c r="F27" s="304"/>
      <c r="G27" s="295" t="s">
        <v>309</v>
      </c>
      <c r="H27" s="305" t="s">
        <v>15</v>
      </c>
      <c r="I27" s="295" t="s">
        <v>22</v>
      </c>
    </row>
    <row r="28" spans="1:9" ht="21">
      <c r="A28" s="296"/>
      <c r="B28" s="300"/>
      <c r="C28" s="301"/>
      <c r="D28" s="302"/>
      <c r="E28" s="151" t="s">
        <v>311</v>
      </c>
      <c r="F28" s="150" t="s">
        <v>395</v>
      </c>
      <c r="G28" s="296"/>
      <c r="H28" s="306"/>
      <c r="I28" s="296"/>
    </row>
    <row r="29" spans="1:9" ht="21">
      <c r="A29" s="162"/>
      <c r="B29" s="162"/>
      <c r="C29" s="163"/>
      <c r="D29" s="164"/>
      <c r="E29" s="165"/>
      <c r="F29" s="165"/>
      <c r="G29" s="164"/>
      <c r="H29" s="166"/>
      <c r="I29" s="164"/>
    </row>
    <row r="30" spans="1:9" ht="21">
      <c r="A30" s="152" t="s">
        <v>64</v>
      </c>
      <c r="B30" s="280" t="s">
        <v>326</v>
      </c>
      <c r="C30" s="281"/>
      <c r="D30" s="282"/>
      <c r="E30" s="156">
        <v>59500</v>
      </c>
      <c r="F30" s="156"/>
      <c r="G30" s="156">
        <v>0</v>
      </c>
      <c r="H30" s="154">
        <v>59500</v>
      </c>
      <c r="I30" s="155"/>
    </row>
    <row r="31" spans="1:9" ht="21">
      <c r="A31" s="152"/>
      <c r="B31" s="280"/>
      <c r="C31" s="281"/>
      <c r="D31" s="282"/>
      <c r="E31" s="156"/>
      <c r="F31" s="156"/>
      <c r="G31" s="156"/>
      <c r="H31" s="154"/>
      <c r="I31" s="155"/>
    </row>
    <row r="32" spans="1:9" ht="21">
      <c r="A32" s="152"/>
      <c r="B32" s="280"/>
      <c r="C32" s="281"/>
      <c r="D32" s="282"/>
      <c r="E32" s="156"/>
      <c r="F32" s="156"/>
      <c r="G32" s="156"/>
      <c r="H32" s="154"/>
      <c r="I32" s="155"/>
    </row>
    <row r="33" spans="1:9" ht="21">
      <c r="A33" s="152"/>
      <c r="B33" s="283"/>
      <c r="C33" s="284"/>
      <c r="D33" s="285"/>
      <c r="E33" s="156"/>
      <c r="F33" s="156"/>
      <c r="G33" s="156"/>
      <c r="H33" s="154"/>
      <c r="I33" s="155"/>
    </row>
    <row r="34" spans="1:9" ht="21.75" thickBot="1">
      <c r="A34" s="152"/>
      <c r="B34" s="286"/>
      <c r="C34" s="287"/>
      <c r="D34" s="288"/>
      <c r="E34" s="156"/>
      <c r="F34" s="156"/>
      <c r="G34" s="156"/>
      <c r="H34" s="154"/>
      <c r="I34" s="155"/>
    </row>
    <row r="35" spans="1:9" ht="21.75" thickBot="1">
      <c r="A35" s="289" t="s">
        <v>16</v>
      </c>
      <c r="B35" s="290"/>
      <c r="C35" s="290"/>
      <c r="D35" s="291"/>
      <c r="E35" s="158">
        <f>SUM(E30:E34)</f>
        <v>59500</v>
      </c>
      <c r="F35" s="157"/>
      <c r="G35" s="158">
        <f>SUM(G30:G34)</f>
        <v>0</v>
      </c>
      <c r="H35" s="159">
        <f>SUM(H28:H34)</f>
        <v>59500</v>
      </c>
      <c r="I35" s="160"/>
    </row>
    <row r="36" spans="1:8" ht="21">
      <c r="A36" s="137"/>
      <c r="H36" s="149"/>
    </row>
    <row r="37" spans="1:8" ht="21">
      <c r="A37" s="137"/>
      <c r="H37" s="149"/>
    </row>
    <row r="38" spans="1:8" ht="21">
      <c r="A38" s="137"/>
      <c r="H38" s="149"/>
    </row>
    <row r="39" spans="1:8" ht="21">
      <c r="A39" s="137"/>
      <c r="H39" s="149"/>
    </row>
    <row r="40" spans="1:8" ht="21">
      <c r="A40" s="161"/>
      <c r="H40" s="149"/>
    </row>
    <row r="41" spans="1:9" ht="23.25">
      <c r="A41" s="279" t="s">
        <v>396</v>
      </c>
      <c r="B41" s="279"/>
      <c r="C41" s="2"/>
      <c r="D41" s="213" t="s">
        <v>397</v>
      </c>
      <c r="E41" s="213"/>
      <c r="F41" s="76"/>
      <c r="G41" s="213" t="s">
        <v>383</v>
      </c>
      <c r="H41" s="213"/>
      <c r="I41" s="213"/>
    </row>
    <row r="42" spans="1:9" ht="23.25">
      <c r="A42" s="213" t="s">
        <v>398</v>
      </c>
      <c r="B42" s="213"/>
      <c r="C42" s="78"/>
      <c r="D42" s="213" t="s">
        <v>399</v>
      </c>
      <c r="E42" s="213"/>
      <c r="F42" s="78"/>
      <c r="G42" s="213" t="s">
        <v>400</v>
      </c>
      <c r="H42" s="213"/>
      <c r="I42" s="213"/>
    </row>
    <row r="43" spans="1:9" ht="23.25">
      <c r="A43" s="213" t="s">
        <v>386</v>
      </c>
      <c r="B43" s="213"/>
      <c r="C43" s="78"/>
      <c r="D43" s="213" t="s">
        <v>312</v>
      </c>
      <c r="E43" s="213"/>
      <c r="F43" s="78"/>
      <c r="G43" s="213" t="s">
        <v>322</v>
      </c>
      <c r="H43" s="213"/>
      <c r="I43" s="213"/>
    </row>
    <row r="44" ht="14.25">
      <c r="H44" s="149"/>
    </row>
    <row r="45" spans="1:9" ht="26.25">
      <c r="A45" s="244" t="s">
        <v>268</v>
      </c>
      <c r="B45" s="244"/>
      <c r="C45" s="244"/>
      <c r="D45" s="244"/>
      <c r="E45" s="244"/>
      <c r="F45" s="244"/>
      <c r="G45" s="244"/>
      <c r="H45" s="244"/>
      <c r="I45" s="244"/>
    </row>
    <row r="46" spans="1:9" ht="26.25">
      <c r="A46" s="244" t="s">
        <v>390</v>
      </c>
      <c r="B46" s="244"/>
      <c r="C46" s="244"/>
      <c r="D46" s="244"/>
      <c r="E46" s="244"/>
      <c r="F46" s="244"/>
      <c r="G46" s="244"/>
      <c r="H46" s="244"/>
      <c r="I46" s="244"/>
    </row>
    <row r="47" spans="1:9" ht="26.25">
      <c r="A47" s="244" t="s">
        <v>417</v>
      </c>
      <c r="B47" s="244"/>
      <c r="C47" s="244"/>
      <c r="D47" s="244"/>
      <c r="E47" s="244"/>
      <c r="F47" s="244"/>
      <c r="G47" s="244"/>
      <c r="H47" s="244"/>
      <c r="I47" s="244"/>
    </row>
    <row r="48" spans="8:9" ht="21">
      <c r="H48" s="149"/>
      <c r="I48" s="80" t="s">
        <v>35</v>
      </c>
    </row>
    <row r="49" spans="1:9" s="2" customFormat="1" ht="23.25">
      <c r="A49" s="269" t="s">
        <v>321</v>
      </c>
      <c r="B49" s="270"/>
      <c r="C49" s="270"/>
      <c r="E49" s="76"/>
      <c r="F49" s="76"/>
      <c r="G49" s="76"/>
      <c r="H49" s="167"/>
      <c r="I49" s="74"/>
    </row>
    <row r="50" spans="1:9" s="2" customFormat="1" ht="23.25">
      <c r="A50" s="168" t="s">
        <v>14</v>
      </c>
      <c r="B50" s="271" t="s">
        <v>46</v>
      </c>
      <c r="C50" s="272"/>
      <c r="D50" s="273"/>
      <c r="E50" s="271" t="s">
        <v>327</v>
      </c>
      <c r="F50" s="273"/>
      <c r="G50" s="169" t="s">
        <v>401</v>
      </c>
      <c r="H50" s="3" t="s">
        <v>44</v>
      </c>
      <c r="I50" s="144" t="s">
        <v>22</v>
      </c>
    </row>
    <row r="51" spans="1:9" s="2" customFormat="1" ht="23.25">
      <c r="A51" s="170"/>
      <c r="B51" s="274"/>
      <c r="C51" s="275"/>
      <c r="D51" s="276"/>
      <c r="E51" s="274"/>
      <c r="F51" s="276"/>
      <c r="G51" s="171"/>
      <c r="H51" s="172"/>
      <c r="I51" s="173"/>
    </row>
    <row r="52" spans="1:9" s="2" customFormat="1" ht="23.25">
      <c r="A52" s="170" t="s">
        <v>62</v>
      </c>
      <c r="B52" s="174" t="s">
        <v>402</v>
      </c>
      <c r="C52" s="175"/>
      <c r="D52" s="176"/>
      <c r="E52" s="307" t="s">
        <v>328</v>
      </c>
      <c r="F52" s="308"/>
      <c r="G52" s="177" t="s">
        <v>403</v>
      </c>
      <c r="H52" s="172">
        <v>623241</v>
      </c>
      <c r="I52" s="173"/>
    </row>
    <row r="53" spans="1:9" s="2" customFormat="1" ht="23.25">
      <c r="A53" s="170"/>
      <c r="B53" s="174" t="s">
        <v>402</v>
      </c>
      <c r="C53" s="175"/>
      <c r="D53" s="176"/>
      <c r="E53" s="307" t="s">
        <v>329</v>
      </c>
      <c r="F53" s="308"/>
      <c r="G53" s="177" t="s">
        <v>404</v>
      </c>
      <c r="H53" s="172">
        <v>408291</v>
      </c>
      <c r="I53" s="173"/>
    </row>
    <row r="54" spans="1:9" s="2" customFormat="1" ht="23.25">
      <c r="A54" s="170"/>
      <c r="B54" s="174" t="s">
        <v>402</v>
      </c>
      <c r="C54" s="175"/>
      <c r="D54" s="176"/>
      <c r="E54" s="280" t="s">
        <v>330</v>
      </c>
      <c r="F54" s="282"/>
      <c r="G54" s="177" t="s">
        <v>405</v>
      </c>
      <c r="H54" s="172">
        <v>278934</v>
      </c>
      <c r="I54" s="173"/>
    </row>
    <row r="55" spans="1:9" s="2" customFormat="1" ht="23.25">
      <c r="A55" s="170"/>
      <c r="B55" s="174" t="s">
        <v>402</v>
      </c>
      <c r="C55" s="175"/>
      <c r="D55" s="176"/>
      <c r="E55" s="307" t="s">
        <v>331</v>
      </c>
      <c r="F55" s="308"/>
      <c r="G55" s="177" t="s">
        <v>406</v>
      </c>
      <c r="H55" s="172">
        <v>221202</v>
      </c>
      <c r="I55" s="173"/>
    </row>
    <row r="56" spans="1:9" s="2" customFormat="1" ht="24" thickBot="1">
      <c r="A56" s="170"/>
      <c r="B56" s="178" t="s">
        <v>402</v>
      </c>
      <c r="C56" s="179"/>
      <c r="D56" s="180"/>
      <c r="E56" s="309" t="s">
        <v>332</v>
      </c>
      <c r="F56" s="310"/>
      <c r="G56" s="177" t="s">
        <v>407</v>
      </c>
      <c r="H56" s="172">
        <v>288177</v>
      </c>
      <c r="I56" s="173"/>
    </row>
    <row r="57" spans="1:9" s="2" customFormat="1" ht="24" thickBot="1">
      <c r="A57" s="311" t="s">
        <v>16</v>
      </c>
      <c r="B57" s="312"/>
      <c r="C57" s="312"/>
      <c r="D57" s="312"/>
      <c r="E57" s="312"/>
      <c r="F57" s="312"/>
      <c r="G57" s="313"/>
      <c r="H57" s="181">
        <f>SUM(H51:H56)</f>
        <v>1819845</v>
      </c>
      <c r="I57" s="182"/>
    </row>
    <row r="58" spans="5:8" s="2" customFormat="1" ht="23.25">
      <c r="E58" s="76"/>
      <c r="F58" s="76"/>
      <c r="G58" s="76"/>
      <c r="H58" s="167"/>
    </row>
    <row r="59" spans="1:8" ht="21">
      <c r="A59" s="137"/>
      <c r="H59" s="149"/>
    </row>
    <row r="60" spans="1:8" ht="21">
      <c r="A60" s="137"/>
      <c r="H60" s="149"/>
    </row>
    <row r="61" spans="1:8" ht="21">
      <c r="A61" s="161"/>
      <c r="H61" s="149"/>
    </row>
    <row r="62" spans="1:8" ht="21">
      <c r="A62" s="161"/>
      <c r="H62" s="149"/>
    </row>
    <row r="63" spans="1:9" ht="23.25">
      <c r="A63" s="279" t="s">
        <v>396</v>
      </c>
      <c r="B63" s="279"/>
      <c r="C63" s="2"/>
      <c r="D63" s="213" t="s">
        <v>397</v>
      </c>
      <c r="E63" s="213"/>
      <c r="F63" s="76"/>
      <c r="G63" s="213" t="s">
        <v>383</v>
      </c>
      <c r="H63" s="213"/>
      <c r="I63" s="213"/>
    </row>
    <row r="64" spans="1:9" ht="23.25">
      <c r="A64" s="213" t="s">
        <v>398</v>
      </c>
      <c r="B64" s="213"/>
      <c r="C64" s="78"/>
      <c r="D64" s="213" t="s">
        <v>399</v>
      </c>
      <c r="E64" s="213"/>
      <c r="F64" s="78"/>
      <c r="G64" s="213" t="s">
        <v>400</v>
      </c>
      <c r="H64" s="213"/>
      <c r="I64" s="213"/>
    </row>
    <row r="65" spans="1:9" ht="23.25">
      <c r="A65" s="213" t="s">
        <v>386</v>
      </c>
      <c r="B65" s="213"/>
      <c r="C65" s="78"/>
      <c r="D65" s="213" t="s">
        <v>312</v>
      </c>
      <c r="E65" s="213"/>
      <c r="F65" s="78"/>
      <c r="G65" s="213" t="s">
        <v>322</v>
      </c>
      <c r="H65" s="213"/>
      <c r="I65" s="213"/>
    </row>
    <row r="66" spans="1:9" ht="26.25">
      <c r="A66" s="244" t="s">
        <v>268</v>
      </c>
      <c r="B66" s="244"/>
      <c r="C66" s="244"/>
      <c r="D66" s="244"/>
      <c r="E66" s="244"/>
      <c r="F66" s="244"/>
      <c r="G66" s="244"/>
      <c r="H66" s="244"/>
      <c r="I66" s="244"/>
    </row>
    <row r="67" spans="1:9" ht="26.25">
      <c r="A67" s="244" t="s">
        <v>390</v>
      </c>
      <c r="B67" s="244"/>
      <c r="C67" s="244"/>
      <c r="D67" s="244"/>
      <c r="E67" s="244"/>
      <c r="F67" s="244"/>
      <c r="G67" s="244"/>
      <c r="H67" s="244"/>
      <c r="I67" s="244"/>
    </row>
    <row r="68" spans="1:9" ht="26.25">
      <c r="A68" s="244" t="s">
        <v>417</v>
      </c>
      <c r="B68" s="244"/>
      <c r="C68" s="244"/>
      <c r="D68" s="244"/>
      <c r="E68" s="244"/>
      <c r="F68" s="244"/>
      <c r="G68" s="244"/>
      <c r="H68" s="244"/>
      <c r="I68" s="244"/>
    </row>
    <row r="69" spans="6:9" ht="21">
      <c r="F69" s="184"/>
      <c r="I69" s="137" t="s">
        <v>20</v>
      </c>
    </row>
    <row r="70" spans="1:8" s="2" customFormat="1" ht="23.25">
      <c r="A70" s="41" t="s">
        <v>21</v>
      </c>
      <c r="E70" s="76"/>
      <c r="F70" s="126"/>
      <c r="G70" s="76"/>
      <c r="H70" s="76"/>
    </row>
    <row r="71" spans="2:8" s="2" customFormat="1" ht="23.25">
      <c r="B71" s="183" t="s">
        <v>409</v>
      </c>
      <c r="E71" s="76"/>
      <c r="F71" s="126">
        <v>29088.98</v>
      </c>
      <c r="G71" s="126"/>
      <c r="H71" s="185">
        <f>SUM(F71:G71)</f>
        <v>29088.98</v>
      </c>
    </row>
    <row r="72" spans="2:8" s="2" customFormat="1" ht="23.25">
      <c r="B72" s="183" t="s">
        <v>408</v>
      </c>
      <c r="E72" s="76"/>
      <c r="F72" s="126">
        <v>895036</v>
      </c>
      <c r="G72" s="126"/>
      <c r="H72" s="185">
        <f aca="true" t="shared" si="0" ref="H72:H79">SUM(F72:G72)</f>
        <v>895036</v>
      </c>
    </row>
    <row r="73" spans="2:8" s="2" customFormat="1" ht="23.25">
      <c r="B73" s="183" t="s">
        <v>416</v>
      </c>
      <c r="E73" s="76"/>
      <c r="F73" s="126">
        <v>3633.42</v>
      </c>
      <c r="G73" s="126"/>
      <c r="H73" s="185">
        <f t="shared" si="0"/>
        <v>3633.42</v>
      </c>
    </row>
    <row r="74" spans="2:8" s="2" customFormat="1" ht="23.25">
      <c r="B74" s="183" t="s">
        <v>410</v>
      </c>
      <c r="E74" s="76"/>
      <c r="F74" s="126">
        <v>3285.77</v>
      </c>
      <c r="G74" s="126"/>
      <c r="H74" s="185">
        <f t="shared" si="0"/>
        <v>3285.77</v>
      </c>
    </row>
    <row r="75" spans="2:8" s="2" customFormat="1" ht="23.25">
      <c r="B75" s="183" t="s">
        <v>411</v>
      </c>
      <c r="E75" s="76"/>
      <c r="F75" s="126">
        <v>19400</v>
      </c>
      <c r="G75" s="126">
        <v>33900</v>
      </c>
      <c r="H75" s="185">
        <f t="shared" si="0"/>
        <v>53300</v>
      </c>
    </row>
    <row r="76" spans="2:8" s="2" customFormat="1" ht="23.25">
      <c r="B76" s="183" t="s">
        <v>412</v>
      </c>
      <c r="E76" s="76"/>
      <c r="F76" s="126"/>
      <c r="G76" s="126">
        <v>13000</v>
      </c>
      <c r="H76" s="185">
        <f t="shared" si="0"/>
        <v>13000</v>
      </c>
    </row>
    <row r="77" spans="2:8" s="2" customFormat="1" ht="23.25">
      <c r="B77" s="183" t="s">
        <v>413</v>
      </c>
      <c r="E77" s="76"/>
      <c r="F77" s="126"/>
      <c r="G77" s="126"/>
      <c r="H77" s="185">
        <f t="shared" si="0"/>
        <v>0</v>
      </c>
    </row>
    <row r="78" spans="2:8" s="2" customFormat="1" ht="23.25">
      <c r="B78" s="183" t="s">
        <v>414</v>
      </c>
      <c r="E78" s="76"/>
      <c r="F78" s="126">
        <v>20000</v>
      </c>
      <c r="G78" s="126"/>
      <c r="H78" s="185">
        <f t="shared" si="0"/>
        <v>20000</v>
      </c>
    </row>
    <row r="79" spans="2:8" s="2" customFormat="1" ht="23.25">
      <c r="B79" s="183" t="s">
        <v>415</v>
      </c>
      <c r="E79" s="76"/>
      <c r="F79" s="126"/>
      <c r="G79" s="126">
        <v>10</v>
      </c>
      <c r="H79" s="185">
        <f t="shared" si="0"/>
        <v>10</v>
      </c>
    </row>
    <row r="80" spans="5:8" s="2" customFormat="1" ht="23.25">
      <c r="E80" s="76"/>
      <c r="F80" s="126">
        <f>SUM(F71:F79)</f>
        <v>970444.17</v>
      </c>
      <c r="G80" s="126"/>
      <c r="H80" s="185">
        <f>SUM(H71:H79)</f>
        <v>1017354.17</v>
      </c>
    </row>
    <row r="81" spans="5:8" s="2" customFormat="1" ht="23.25">
      <c r="E81" s="76"/>
      <c r="F81" s="76"/>
      <c r="G81" s="126"/>
      <c r="H81" s="76"/>
    </row>
    <row r="82" spans="5:8" s="2" customFormat="1" ht="23.25">
      <c r="E82" s="76"/>
      <c r="F82" s="76"/>
      <c r="G82" s="76"/>
      <c r="H82" s="76"/>
    </row>
    <row r="83" spans="5:8" s="2" customFormat="1" ht="23.25">
      <c r="E83" s="76"/>
      <c r="F83" s="76"/>
      <c r="G83" s="76"/>
      <c r="H83" s="76"/>
    </row>
    <row r="84" spans="5:8" s="2" customFormat="1" ht="23.25">
      <c r="E84" s="76"/>
      <c r="F84" s="76"/>
      <c r="G84" s="76"/>
      <c r="H84" s="76"/>
    </row>
    <row r="85" spans="5:8" s="2" customFormat="1" ht="23.25">
      <c r="E85" s="76"/>
      <c r="F85" s="76"/>
      <c r="G85" s="76"/>
      <c r="H85" s="76"/>
    </row>
    <row r="86" spans="5:8" s="2" customFormat="1" ht="23.25">
      <c r="E86" s="76"/>
      <c r="F86" s="76"/>
      <c r="G86" s="76"/>
      <c r="H86" s="76"/>
    </row>
    <row r="87" spans="5:8" s="2" customFormat="1" ht="23.25">
      <c r="E87" s="76"/>
      <c r="F87" s="76"/>
      <c r="G87" s="76"/>
      <c r="H87" s="76"/>
    </row>
    <row r="88" spans="5:8" s="2" customFormat="1" ht="23.25">
      <c r="E88" s="76"/>
      <c r="F88" s="76"/>
      <c r="G88" s="76"/>
      <c r="H88" s="76"/>
    </row>
    <row r="89" spans="5:8" s="2" customFormat="1" ht="23.25">
      <c r="E89" s="76"/>
      <c r="F89" s="76"/>
      <c r="G89" s="76"/>
      <c r="H89" s="76"/>
    </row>
    <row r="90" spans="5:8" s="2" customFormat="1" ht="23.25">
      <c r="E90" s="76"/>
      <c r="F90" s="76"/>
      <c r="G90" s="76"/>
      <c r="H90" s="76"/>
    </row>
    <row r="91" spans="5:8" s="2" customFormat="1" ht="23.25">
      <c r="E91" s="76"/>
      <c r="F91" s="76"/>
      <c r="G91" s="76"/>
      <c r="H91" s="76"/>
    </row>
    <row r="92" spans="5:8" s="2" customFormat="1" ht="23.25">
      <c r="E92" s="76"/>
      <c r="F92" s="76"/>
      <c r="G92" s="76"/>
      <c r="H92" s="76"/>
    </row>
    <row r="93" spans="5:8" s="2" customFormat="1" ht="23.25">
      <c r="E93" s="76"/>
      <c r="F93" s="76"/>
      <c r="G93" s="76"/>
      <c r="H93" s="76"/>
    </row>
    <row r="94" spans="5:8" s="2" customFormat="1" ht="23.25">
      <c r="E94" s="76"/>
      <c r="F94" s="76"/>
      <c r="G94" s="76"/>
      <c r="H94" s="76"/>
    </row>
    <row r="95" spans="5:8" s="2" customFormat="1" ht="23.25">
      <c r="E95" s="76"/>
      <c r="F95" s="76"/>
      <c r="G95" s="76"/>
      <c r="H95" s="76"/>
    </row>
    <row r="96" spans="5:8" s="2" customFormat="1" ht="23.25">
      <c r="E96" s="76"/>
      <c r="F96" s="76"/>
      <c r="G96" s="76"/>
      <c r="H96" s="76"/>
    </row>
    <row r="97" spans="5:8" s="2" customFormat="1" ht="23.25">
      <c r="E97" s="76"/>
      <c r="F97" s="76"/>
      <c r="G97" s="76"/>
      <c r="H97" s="76"/>
    </row>
    <row r="98" spans="5:8" s="2" customFormat="1" ht="23.25">
      <c r="E98" s="76"/>
      <c r="F98" s="76"/>
      <c r="G98" s="76"/>
      <c r="H98" s="76"/>
    </row>
    <row r="99" spans="5:8" s="2" customFormat="1" ht="23.25">
      <c r="E99" s="76"/>
      <c r="F99" s="76"/>
      <c r="G99" s="76"/>
      <c r="H99" s="76"/>
    </row>
    <row r="100" spans="5:8" s="2" customFormat="1" ht="23.25">
      <c r="E100" s="76"/>
      <c r="F100" s="76"/>
      <c r="G100" s="76"/>
      <c r="H100" s="76"/>
    </row>
    <row r="101" spans="5:8" s="2" customFormat="1" ht="23.25">
      <c r="E101" s="76"/>
      <c r="F101" s="76"/>
      <c r="G101" s="76"/>
      <c r="H101" s="76"/>
    </row>
    <row r="102" spans="5:8" s="2" customFormat="1" ht="23.25">
      <c r="E102" s="76"/>
      <c r="F102" s="76"/>
      <c r="G102" s="76"/>
      <c r="H102" s="76"/>
    </row>
    <row r="103" spans="5:8" s="2" customFormat="1" ht="23.25">
      <c r="E103" s="76"/>
      <c r="F103" s="76"/>
      <c r="G103" s="76"/>
      <c r="H103" s="76"/>
    </row>
    <row r="104" spans="5:8" s="2" customFormat="1" ht="23.25">
      <c r="E104" s="76"/>
      <c r="F104" s="76"/>
      <c r="G104" s="76"/>
      <c r="H104" s="76"/>
    </row>
    <row r="105" spans="5:8" s="2" customFormat="1" ht="23.25">
      <c r="E105" s="76"/>
      <c r="F105" s="76"/>
      <c r="G105" s="76"/>
      <c r="H105" s="76"/>
    </row>
    <row r="106" spans="5:8" s="2" customFormat="1" ht="23.25">
      <c r="E106" s="76"/>
      <c r="F106" s="76"/>
      <c r="G106" s="76"/>
      <c r="H106" s="76"/>
    </row>
    <row r="107" spans="5:8" s="2" customFormat="1" ht="23.25">
      <c r="E107" s="76"/>
      <c r="F107" s="76"/>
      <c r="G107" s="76"/>
      <c r="H107" s="76"/>
    </row>
    <row r="108" spans="5:8" s="2" customFormat="1" ht="23.25">
      <c r="E108" s="76"/>
      <c r="F108" s="76"/>
      <c r="G108" s="76"/>
      <c r="H108" s="76"/>
    </row>
    <row r="109" spans="5:8" s="2" customFormat="1" ht="23.25">
      <c r="E109" s="76"/>
      <c r="F109" s="76"/>
      <c r="G109" s="76"/>
      <c r="H109" s="76"/>
    </row>
    <row r="110" spans="5:8" s="2" customFormat="1" ht="23.25">
      <c r="E110" s="76"/>
      <c r="F110" s="76"/>
      <c r="G110" s="76"/>
      <c r="H110" s="76"/>
    </row>
    <row r="111" spans="5:8" s="2" customFormat="1" ht="23.25">
      <c r="E111" s="76"/>
      <c r="F111" s="76"/>
      <c r="G111" s="76"/>
      <c r="H111" s="76"/>
    </row>
    <row r="112" spans="5:8" s="2" customFormat="1" ht="23.25">
      <c r="E112" s="76"/>
      <c r="F112" s="76"/>
      <c r="G112" s="76"/>
      <c r="H112" s="76"/>
    </row>
    <row r="113" spans="5:8" s="2" customFormat="1" ht="23.25">
      <c r="E113" s="76"/>
      <c r="F113" s="76"/>
      <c r="G113" s="76"/>
      <c r="H113" s="76"/>
    </row>
    <row r="114" spans="5:8" s="2" customFormat="1" ht="23.25">
      <c r="E114" s="76"/>
      <c r="F114" s="76"/>
      <c r="G114" s="76"/>
      <c r="H114" s="76"/>
    </row>
    <row r="115" spans="5:8" s="2" customFormat="1" ht="23.25">
      <c r="E115" s="76"/>
      <c r="F115" s="76"/>
      <c r="G115" s="76"/>
      <c r="H115" s="76"/>
    </row>
    <row r="116" spans="5:8" s="2" customFormat="1" ht="23.25">
      <c r="E116" s="76"/>
      <c r="F116" s="76"/>
      <c r="G116" s="76"/>
      <c r="H116" s="76"/>
    </row>
    <row r="117" spans="5:8" s="2" customFormat="1" ht="23.25">
      <c r="E117" s="76"/>
      <c r="F117" s="76"/>
      <c r="G117" s="76"/>
      <c r="H117" s="76"/>
    </row>
    <row r="118" spans="5:8" s="2" customFormat="1" ht="23.25">
      <c r="E118" s="76"/>
      <c r="F118" s="76"/>
      <c r="G118" s="76"/>
      <c r="H118" s="76"/>
    </row>
    <row r="119" spans="5:8" s="2" customFormat="1" ht="23.25">
      <c r="E119" s="76"/>
      <c r="F119" s="76"/>
      <c r="G119" s="76"/>
      <c r="H119" s="76"/>
    </row>
    <row r="120" spans="5:8" s="2" customFormat="1" ht="23.25">
      <c r="E120" s="76"/>
      <c r="F120" s="76"/>
      <c r="G120" s="76"/>
      <c r="H120" s="76"/>
    </row>
    <row r="121" spans="5:8" s="2" customFormat="1" ht="23.25">
      <c r="E121" s="76"/>
      <c r="F121" s="76"/>
      <c r="G121" s="76"/>
      <c r="H121" s="76"/>
    </row>
    <row r="122" spans="5:8" s="2" customFormat="1" ht="23.25">
      <c r="E122" s="76"/>
      <c r="F122" s="76"/>
      <c r="G122" s="76"/>
      <c r="H122" s="76"/>
    </row>
    <row r="123" spans="5:8" s="2" customFormat="1" ht="23.25">
      <c r="E123" s="76"/>
      <c r="F123" s="76"/>
      <c r="G123" s="76"/>
      <c r="H123" s="76"/>
    </row>
    <row r="124" spans="5:8" s="2" customFormat="1" ht="23.25">
      <c r="E124" s="76"/>
      <c r="F124" s="76"/>
      <c r="G124" s="76"/>
      <c r="H124" s="76"/>
    </row>
    <row r="125" spans="5:8" s="2" customFormat="1" ht="23.25">
      <c r="E125" s="76"/>
      <c r="F125" s="76"/>
      <c r="G125" s="76"/>
      <c r="H125" s="76"/>
    </row>
    <row r="126" spans="5:8" s="2" customFormat="1" ht="23.25">
      <c r="E126" s="76"/>
      <c r="F126" s="76"/>
      <c r="G126" s="76"/>
      <c r="H126" s="76"/>
    </row>
    <row r="127" spans="5:8" s="2" customFormat="1" ht="23.25">
      <c r="E127" s="76"/>
      <c r="F127" s="76"/>
      <c r="G127" s="76"/>
      <c r="H127" s="76"/>
    </row>
    <row r="128" spans="5:8" s="2" customFormat="1" ht="23.25">
      <c r="E128" s="76"/>
      <c r="F128" s="76"/>
      <c r="G128" s="76"/>
      <c r="H128" s="76"/>
    </row>
    <row r="129" spans="5:8" s="2" customFormat="1" ht="23.25">
      <c r="E129" s="76"/>
      <c r="F129" s="76"/>
      <c r="G129" s="76"/>
      <c r="H129" s="76"/>
    </row>
    <row r="130" spans="5:8" s="2" customFormat="1" ht="23.25">
      <c r="E130" s="76"/>
      <c r="F130" s="76"/>
      <c r="G130" s="76"/>
      <c r="H130" s="76"/>
    </row>
    <row r="131" spans="5:8" s="2" customFormat="1" ht="23.25">
      <c r="E131" s="76"/>
      <c r="F131" s="76"/>
      <c r="G131" s="76"/>
      <c r="H131" s="76"/>
    </row>
    <row r="132" spans="5:8" s="2" customFormat="1" ht="23.25">
      <c r="E132" s="76"/>
      <c r="F132" s="76"/>
      <c r="G132" s="76"/>
      <c r="H132" s="76"/>
    </row>
    <row r="133" spans="5:8" s="2" customFormat="1" ht="23.25">
      <c r="E133" s="76"/>
      <c r="F133" s="76"/>
      <c r="G133" s="76"/>
      <c r="H133" s="76"/>
    </row>
    <row r="134" spans="5:8" s="2" customFormat="1" ht="23.25">
      <c r="E134" s="76"/>
      <c r="F134" s="76"/>
      <c r="G134" s="76"/>
      <c r="H134" s="76"/>
    </row>
  </sheetData>
  <sheetProtection/>
  <mergeCells count="77">
    <mergeCell ref="A65:B65"/>
    <mergeCell ref="D65:E65"/>
    <mergeCell ref="G65:I65"/>
    <mergeCell ref="A66:I66"/>
    <mergeCell ref="A67:I67"/>
    <mergeCell ref="A68:I68"/>
    <mergeCell ref="A63:B63"/>
    <mergeCell ref="D63:E63"/>
    <mergeCell ref="G63:I63"/>
    <mergeCell ref="A64:B64"/>
    <mergeCell ref="D64:E64"/>
    <mergeCell ref="G64:I64"/>
    <mergeCell ref="E52:F52"/>
    <mergeCell ref="E53:F53"/>
    <mergeCell ref="E54:F54"/>
    <mergeCell ref="E55:F55"/>
    <mergeCell ref="E56:F56"/>
    <mergeCell ref="A57:G57"/>
    <mergeCell ref="A42:B42"/>
    <mergeCell ref="D42:E42"/>
    <mergeCell ref="G42:I42"/>
    <mergeCell ref="A43:B43"/>
    <mergeCell ref="D43:E43"/>
    <mergeCell ref="G43:I43"/>
    <mergeCell ref="A27:A28"/>
    <mergeCell ref="B27:D28"/>
    <mergeCell ref="E27:F27"/>
    <mergeCell ref="G27:G28"/>
    <mergeCell ref="H27:H28"/>
    <mergeCell ref="I27:I28"/>
    <mergeCell ref="I6:I7"/>
    <mergeCell ref="A19:B19"/>
    <mergeCell ref="A20:B20"/>
    <mergeCell ref="A21:B21"/>
    <mergeCell ref="D19:E19"/>
    <mergeCell ref="D20:E20"/>
    <mergeCell ref="B9:D9"/>
    <mergeCell ref="B10:D10"/>
    <mergeCell ref="B11:D11"/>
    <mergeCell ref="D21:E21"/>
    <mergeCell ref="A1:I1"/>
    <mergeCell ref="A2:I2"/>
    <mergeCell ref="A3:I3"/>
    <mergeCell ref="A5:C5"/>
    <mergeCell ref="B8:D8"/>
    <mergeCell ref="A6:A7"/>
    <mergeCell ref="B6:D7"/>
    <mergeCell ref="E6:F6"/>
    <mergeCell ref="G6:G7"/>
    <mergeCell ref="H6:H7"/>
    <mergeCell ref="B12:D12"/>
    <mergeCell ref="B13:D13"/>
    <mergeCell ref="A14:D14"/>
    <mergeCell ref="A22:I22"/>
    <mergeCell ref="A23:I23"/>
    <mergeCell ref="A24:I24"/>
    <mergeCell ref="G19:I19"/>
    <mergeCell ref="G20:I20"/>
    <mergeCell ref="G21:I21"/>
    <mergeCell ref="A26:C26"/>
    <mergeCell ref="A41:B41"/>
    <mergeCell ref="D41:E41"/>
    <mergeCell ref="G41:I41"/>
    <mergeCell ref="B30:D30"/>
    <mergeCell ref="B31:D31"/>
    <mergeCell ref="B32:D32"/>
    <mergeCell ref="B33:D33"/>
    <mergeCell ref="B34:D34"/>
    <mergeCell ref="A35:D35"/>
    <mergeCell ref="A49:C49"/>
    <mergeCell ref="B50:D50"/>
    <mergeCell ref="E50:F50"/>
    <mergeCell ref="B51:D51"/>
    <mergeCell ref="A45:I45"/>
    <mergeCell ref="A46:I46"/>
    <mergeCell ref="A47:I47"/>
    <mergeCell ref="E51:F51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Chi_La</cp:lastModifiedBy>
  <cp:lastPrinted>2013-10-29T09:25:43Z</cp:lastPrinted>
  <dcterms:created xsi:type="dcterms:W3CDTF">2012-11-06T06:05:34Z</dcterms:created>
  <dcterms:modified xsi:type="dcterms:W3CDTF">2014-05-07T03:32:03Z</dcterms:modified>
  <cp:category/>
  <cp:version/>
  <cp:contentType/>
  <cp:contentStatus/>
</cp:coreProperties>
</file>